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C655DDDC-04B7-4CF4-AE7F-70A7004C9C55}" xr6:coauthVersionLast="47" xr6:coauthVersionMax="47" xr10:uidLastSave="{00000000-0000-0000-0000-000000000000}"/>
  <bookViews>
    <workbookView xWindow="-110" yWindow="-110" windowWidth="19420" windowHeight="11620" tabRatio="936" firstSheet="5" activeTab="5"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7" l="1"/>
  <c r="B10" i="75"/>
  <c r="B10" i="74"/>
  <c r="B10" i="73"/>
  <c r="B10" i="72"/>
  <c r="B10" i="71"/>
  <c r="B10" i="70"/>
  <c r="B10" i="69"/>
  <c r="B10" i="68"/>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X81" i="70"/>
  <c r="X82" i="70" s="1"/>
  <c r="AR103" i="70" s="1"/>
  <c r="W81" i="70"/>
  <c r="W82" i="70" s="1"/>
  <c r="V81" i="70"/>
  <c r="V82" i="70" s="1"/>
  <c r="U81" i="70"/>
  <c r="U82" i="70" s="1"/>
  <c r="T81" i="70"/>
  <c r="T82" i="70" s="1"/>
  <c r="T83" i="70" s="1"/>
  <c r="S81" i="70"/>
  <c r="S82" i="70" s="1"/>
  <c r="AV98" i="70" s="1"/>
  <c r="R81" i="70"/>
  <c r="R82" i="70" s="1"/>
  <c r="AU97" i="70" s="1"/>
  <c r="Q81" i="70"/>
  <c r="Q82" i="70" s="1"/>
  <c r="V96" i="70" s="1"/>
  <c r="P81" i="70"/>
  <c r="P82" i="70" s="1"/>
  <c r="O81" i="70"/>
  <c r="O82" i="70" s="1"/>
  <c r="N81" i="70"/>
  <c r="N82" i="70" s="1"/>
  <c r="AB93" i="70" s="1"/>
  <c r="M81" i="70"/>
  <c r="M82" i="70" s="1"/>
  <c r="AS92" i="70" s="1"/>
  <c r="L81" i="70"/>
  <c r="L82" i="70" s="1"/>
  <c r="M91" i="70" s="1"/>
  <c r="K81" i="70"/>
  <c r="K82" i="70" s="1"/>
  <c r="AR90" i="70" s="1"/>
  <c r="J81" i="70"/>
  <c r="J82" i="70" s="1"/>
  <c r="I81" i="70"/>
  <c r="I82" i="70" s="1"/>
  <c r="AU88" i="70" s="1"/>
  <c r="H81" i="70"/>
  <c r="H82"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P81" i="67"/>
  <c r="P82" i="67" s="1"/>
  <c r="AN95" i="67" s="1"/>
  <c r="O81" i="67"/>
  <c r="O82" i="67" s="1"/>
  <c r="AP94" i="67" s="1"/>
  <c r="N81" i="67"/>
  <c r="N82" i="67" s="1"/>
  <c r="M81" i="67"/>
  <c r="M82" i="67" s="1"/>
  <c r="L81" i="67"/>
  <c r="L82" i="67" s="1"/>
  <c r="K81" i="67"/>
  <c r="J81" i="67"/>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U93" i="67" l="1"/>
  <c r="AG93" i="67"/>
  <c r="BA96" i="67"/>
  <c r="AS96" i="67"/>
  <c r="AR87" i="70"/>
  <c r="AQ87" i="70"/>
  <c r="AY89" i="70"/>
  <c r="Z89" i="70"/>
  <c r="AV95" i="70"/>
  <c r="AU95" i="70"/>
  <c r="BA100" i="70"/>
  <c r="AP100" i="70"/>
  <c r="AY104" i="70"/>
  <c r="AZ104" i="70"/>
  <c r="AR95" i="74"/>
  <c r="Z95" i="74"/>
  <c r="W95" i="74"/>
  <c r="AX95" i="74"/>
  <c r="AU95" i="74"/>
  <c r="AL95" i="74"/>
  <c r="AI95" i="74"/>
  <c r="AR91" i="67"/>
  <c r="BB91" i="67"/>
  <c r="AP91" i="67"/>
  <c r="AD91" i="67"/>
  <c r="R91" i="67"/>
  <c r="AQ105" i="74"/>
  <c r="AT105" i="74"/>
  <c r="AH105" i="74"/>
  <c r="AW92" i="67"/>
  <c r="Y92" i="67"/>
  <c r="M83" i="68"/>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U91" i="67"/>
  <c r="AG91" i="67"/>
  <c r="AS91" i="67"/>
  <c r="X93" i="67"/>
  <c r="AJ93" i="67"/>
  <c r="AV93" i="67"/>
  <c r="R96" i="67"/>
  <c r="AD96" i="67"/>
  <c r="AP96" i="67"/>
  <c r="BB96" i="67"/>
  <c r="AD97" i="67"/>
  <c r="AP97" i="67"/>
  <c r="BB97" i="67"/>
  <c r="AG102" i="67"/>
  <c r="AS102" i="67"/>
  <c r="AH104" i="67"/>
  <c r="AT104" i="67"/>
  <c r="AD105" i="67"/>
  <c r="AP105" i="67"/>
  <c r="BB105" i="67"/>
  <c r="AM106" i="67"/>
  <c r="AY106" i="67"/>
  <c r="V91" i="67"/>
  <c r="AH91" i="67"/>
  <c r="AT91" i="67"/>
  <c r="Y93" i="67"/>
  <c r="AK93" i="67"/>
  <c r="AW93" i="67"/>
  <c r="S96" i="67"/>
  <c r="AE96" i="67"/>
  <c r="AQ96" i="67"/>
  <c r="S97" i="67"/>
  <c r="AE97" i="67"/>
  <c r="AQ97" i="67"/>
  <c r="AH102" i="67"/>
  <c r="AT102" i="67"/>
  <c r="AI104" i="67"/>
  <c r="AU104" i="67"/>
  <c r="AE105" i="67"/>
  <c r="AQ105" i="67"/>
  <c r="AB106" i="67"/>
  <c r="AN106" i="67"/>
  <c r="AZ106" i="67"/>
  <c r="W91" i="67"/>
  <c r="AI91" i="67"/>
  <c r="AU91" i="67"/>
  <c r="Z93" i="67"/>
  <c r="AL93" i="67"/>
  <c r="AX93" i="67"/>
  <c r="T96" i="67"/>
  <c r="AF96" i="67"/>
  <c r="AR96" i="67"/>
  <c r="T97" i="67"/>
  <c r="AF97" i="67"/>
  <c r="AR97" i="67"/>
  <c r="AI102" i="67"/>
  <c r="AU102" i="67"/>
  <c r="AJ104" i="67"/>
  <c r="AV104" i="67"/>
  <c r="AF105" i="67"/>
  <c r="AR105" i="67"/>
  <c r="AC106" i="67"/>
  <c r="AO106" i="67"/>
  <c r="BA106"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S91" i="67"/>
  <c r="AE91" i="67"/>
  <c r="AQ91" i="67"/>
  <c r="V93" i="67"/>
  <c r="AH93" i="67"/>
  <c r="AT93" i="67"/>
  <c r="AB96" i="67"/>
  <c r="AN96" i="67"/>
  <c r="AZ96" i="67"/>
  <c r="AB97" i="67"/>
  <c r="AN97" i="67"/>
  <c r="AZ97" i="67"/>
  <c r="AE102" i="67"/>
  <c r="AQ102" i="67"/>
  <c r="AF104" i="67"/>
  <c r="AR104" i="67"/>
  <c r="AB105" i="67"/>
  <c r="AN105" i="67"/>
  <c r="AZ105" i="67"/>
  <c r="AK106" i="67"/>
  <c r="AW106" i="67"/>
  <c r="AA83"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J83" i="71"/>
  <c r="R83" i="71"/>
  <c r="Z83" i="71"/>
  <c r="Z134" i="71" s="1"/>
  <c r="K83" i="71"/>
  <c r="K134" i="71" s="1"/>
  <c r="S83" i="71"/>
  <c r="AA83" i="71"/>
  <c r="AA134" i="71" s="1"/>
  <c r="W83" i="71"/>
  <c r="W134" i="71" s="1"/>
  <c r="L83" i="71"/>
  <c r="L134" i="71" s="1"/>
  <c r="T83" i="71"/>
  <c r="T134" i="71" s="1"/>
  <c r="O83" i="71"/>
  <c r="O134" i="71" s="1"/>
  <c r="AQ128" i="71"/>
  <c r="E83" i="71"/>
  <c r="M83" i="71"/>
  <c r="U83" i="71"/>
  <c r="K128" i="71"/>
  <c r="F83" i="71"/>
  <c r="F134" i="71" s="1"/>
  <c r="N83" i="71"/>
  <c r="N134" i="71" s="1"/>
  <c r="V83" i="71"/>
  <c r="V134" i="71" s="1"/>
  <c r="AS128" i="71"/>
  <c r="F128" i="71"/>
  <c r="AL128" i="71"/>
  <c r="BB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L83" i="67"/>
  <c r="Z83" i="67"/>
  <c r="X83" i="67"/>
  <c r="M83" i="67"/>
  <c r="AT128" i="71"/>
  <c r="J128" i="71"/>
  <c r="AN128" i="71"/>
  <c r="H128" i="71"/>
  <c r="G134" i="71"/>
  <c r="J134" i="71"/>
  <c r="M134" i="71"/>
  <c r="Q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3" i="2" a="1"/>
  <c r="D19" i="2" a="1"/>
  <c r="D11" i="2" a="1"/>
  <c r="D14" i="2" a="1"/>
  <c r="D17" i="2" a="1"/>
  <c r="D10" i="2" a="1"/>
  <c r="D18" i="2" a="1"/>
  <c r="D9" i="2" a="1"/>
  <c r="D12" i="2" a="1"/>
  <c r="H9" i="2" a="1"/>
  <c r="E9" i="2" a="1"/>
  <c r="D16" i="2" a="1"/>
  <c r="D15" i="2" a="1"/>
  <c r="E82" i="68" l="1"/>
  <c r="E83" i="68" s="1"/>
  <c r="F82" i="68"/>
  <c r="F83" i="68"/>
  <c r="E26" i="68"/>
  <c r="H82" i="68"/>
  <c r="I82" i="68"/>
  <c r="G82" i="68"/>
  <c r="G83" i="68" s="1"/>
  <c r="F82" i="67"/>
  <c r="F83" i="67" s="1"/>
  <c r="G82" i="67"/>
  <c r="F26" i="67"/>
  <c r="I82" i="67"/>
  <c r="J82" i="67"/>
  <c r="J83" i="67" s="1"/>
  <c r="K82" i="67"/>
  <c r="K83" i="67"/>
  <c r="H82" i="67"/>
  <c r="H83" i="67" s="1"/>
  <c r="E82" i="67"/>
  <c r="E83" i="67" s="1"/>
  <c r="Q82" i="88"/>
  <c r="S82" i="88"/>
  <c r="S83" i="88" s="1"/>
  <c r="L82" i="88"/>
  <c r="L83" i="88" s="1"/>
  <c r="T82" i="88"/>
  <c r="T83" i="88" s="1"/>
  <c r="I82" i="88"/>
  <c r="J82" i="88"/>
  <c r="M82" i="88"/>
  <c r="U82" i="88"/>
  <c r="Y82" i="88"/>
  <c r="R82" i="88"/>
  <c r="R83" i="88"/>
  <c r="K82" i="88"/>
  <c r="K83" i="88"/>
  <c r="AA82" i="88"/>
  <c r="F82" i="88"/>
  <c r="F83" i="88" s="1"/>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K134" i="68" s="1"/>
  <c r="AC75" i="68"/>
  <c r="AC77" i="68" s="1"/>
  <c r="AC134" i="68" s="1"/>
  <c r="U75" i="68"/>
  <c r="U77" i="68" s="1"/>
  <c r="M75" i="68"/>
  <c r="M77" i="68" s="1"/>
  <c r="M134"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AD134"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E27" i="68"/>
  <c r="F26" i="68"/>
  <c r="U134" i="68"/>
  <c r="B26" i="68"/>
  <c r="B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C26" i="68"/>
  <c r="G26" i="68"/>
  <c r="D26" i="67"/>
  <c r="E26" i="67"/>
  <c r="AI134" i="67"/>
  <c r="Z134" i="67"/>
  <c r="AH134" i="67"/>
  <c r="B26" i="67"/>
  <c r="C26" i="67"/>
  <c r="G26" i="67"/>
  <c r="AL134" i="88"/>
  <c r="F26" i="88"/>
  <c r="G26" i="88"/>
  <c r="D26" i="88"/>
  <c r="E9" i="2"/>
  <c r="D16" i="2"/>
  <c r="D19" i="2"/>
  <c r="H9" i="2"/>
  <c r="D17" i="2"/>
  <c r="D15" i="2"/>
  <c r="D13" i="2"/>
  <c r="D9" i="2"/>
  <c r="D14" i="2"/>
  <c r="D11" i="2"/>
  <c r="D10" i="2"/>
  <c r="D12" i="2"/>
  <c r="D18" i="2"/>
  <c r="C27" i="88" l="1"/>
  <c r="E134" i="68"/>
  <c r="F134" i="67"/>
  <c r="AQ88" i="68"/>
  <c r="AX88" i="68"/>
  <c r="AD88" i="68"/>
  <c r="AF88" i="68"/>
  <c r="J88" i="68"/>
  <c r="K88" i="68" s="1"/>
  <c r="AM88" i="68"/>
  <c r="AP88" i="68"/>
  <c r="AE88" i="68"/>
  <c r="AR88" i="68"/>
  <c r="AJ88" i="68"/>
  <c r="AY88" i="68"/>
  <c r="BB88" i="68"/>
  <c r="AH88" i="68"/>
  <c r="AV88" i="68"/>
  <c r="AN88" i="68"/>
  <c r="AT88" i="68"/>
  <c r="AK88" i="68"/>
  <c r="AZ88" i="68"/>
  <c r="AW88" i="68"/>
  <c r="AC88" i="68"/>
  <c r="AG88" i="68"/>
  <c r="AI88" i="68"/>
  <c r="AO88" i="68"/>
  <c r="AS88" i="68"/>
  <c r="AU88" i="68"/>
  <c r="AL88" i="68"/>
  <c r="BA88" i="68"/>
  <c r="AZ87" i="68"/>
  <c r="AQ87" i="68"/>
  <c r="AH87" i="68"/>
  <c r="AW87" i="68"/>
  <c r="AT87" i="68"/>
  <c r="AD87" i="68"/>
  <c r="AF87" i="68"/>
  <c r="AL87" i="68"/>
  <c r="AP87" i="68"/>
  <c r="AR87" i="68"/>
  <c r="AI87" i="68"/>
  <c r="AX87" i="68"/>
  <c r="BB87" i="68"/>
  <c r="I87" i="68"/>
  <c r="AU87" i="68"/>
  <c r="AC87" i="68"/>
  <c r="AJ87" i="68"/>
  <c r="AM87" i="68"/>
  <c r="AO87" i="68"/>
  <c r="AG87" i="68"/>
  <c r="AV87" i="68"/>
  <c r="AY87" i="68"/>
  <c r="BA87" i="68"/>
  <c r="AE87" i="68"/>
  <c r="AS87" i="68"/>
  <c r="AK87" i="68"/>
  <c r="AN87" i="68"/>
  <c r="H83" i="68"/>
  <c r="H134" i="68" s="1"/>
  <c r="AW85" i="68"/>
  <c r="AY85" i="68"/>
  <c r="BA85" i="68"/>
  <c r="AR85" i="68"/>
  <c r="AD85" i="68"/>
  <c r="AG85" i="68"/>
  <c r="AJ85" i="68"/>
  <c r="AL85" i="68"/>
  <c r="AP85" i="68"/>
  <c r="AS85" i="68"/>
  <c r="AV85" i="68"/>
  <c r="AX85" i="68"/>
  <c r="BB85" i="68"/>
  <c r="G85" i="68"/>
  <c r="AH85" i="68"/>
  <c r="AN85" i="68"/>
  <c r="AE85" i="68"/>
  <c r="AT85" i="68"/>
  <c r="AK85" i="68"/>
  <c r="AZ85" i="68"/>
  <c r="AQ85" i="68"/>
  <c r="AC85" i="68"/>
  <c r="AI85" i="68"/>
  <c r="AM85" i="68"/>
  <c r="AO85" i="68"/>
  <c r="AF85" i="68"/>
  <c r="AU85" i="68"/>
  <c r="AW86" i="68"/>
  <c r="AU86" i="68"/>
  <c r="AS86" i="68"/>
  <c r="AQ86" i="68"/>
  <c r="AO86" i="68"/>
  <c r="AM86" i="68"/>
  <c r="AK86" i="68"/>
  <c r="AI86" i="68"/>
  <c r="AG86" i="68"/>
  <c r="AE86" i="68"/>
  <c r="AC86" i="68"/>
  <c r="BB86" i="68"/>
  <c r="AZ86" i="68"/>
  <c r="AX86" i="68"/>
  <c r="AV86" i="68"/>
  <c r="AT86" i="68"/>
  <c r="AR86" i="68"/>
  <c r="AP86" i="68"/>
  <c r="AN86" i="68"/>
  <c r="AL86" i="68"/>
  <c r="AJ86" i="68"/>
  <c r="AH86" i="68"/>
  <c r="AF86" i="68"/>
  <c r="AD86" i="68"/>
  <c r="H86" i="68"/>
  <c r="BA86" i="68"/>
  <c r="AY86" i="68"/>
  <c r="I83" i="68"/>
  <c r="I134" i="68" s="1"/>
  <c r="AW84" i="68"/>
  <c r="AN84" i="68"/>
  <c r="AT84" i="68"/>
  <c r="AZ84" i="68"/>
  <c r="AE84" i="68"/>
  <c r="AK84" i="68"/>
  <c r="AC84" i="68"/>
  <c r="AQ84" i="68"/>
  <c r="AI84" i="68"/>
  <c r="AM84" i="68"/>
  <c r="AO84" i="68"/>
  <c r="F84" i="68"/>
  <c r="F128" i="68" s="1"/>
  <c r="AF84" i="68"/>
  <c r="AU84" i="68"/>
  <c r="AY84" i="68"/>
  <c r="BA84" i="68"/>
  <c r="AR84" i="68"/>
  <c r="AD84" i="68"/>
  <c r="AG84" i="68"/>
  <c r="AJ84" i="68"/>
  <c r="AL84" i="68"/>
  <c r="AP84" i="68"/>
  <c r="AS84" i="68"/>
  <c r="AV84" i="68"/>
  <c r="AX84" i="68"/>
  <c r="BB84" i="68"/>
  <c r="AH84" i="68"/>
  <c r="AY88" i="67"/>
  <c r="AN88" i="67"/>
  <c r="AK88" i="67"/>
  <c r="AI88" i="67"/>
  <c r="AF88" i="67"/>
  <c r="AG88" i="67"/>
  <c r="AS88" i="67"/>
  <c r="AQ88" i="67"/>
  <c r="BA88" i="67"/>
  <c r="AX88" i="67"/>
  <c r="AV88" i="67"/>
  <c r="AT88" i="67"/>
  <c r="AE88" i="67"/>
  <c r="AO88" i="67"/>
  <c r="AL88" i="67"/>
  <c r="AJ88" i="67"/>
  <c r="AH88" i="67"/>
  <c r="AC88" i="67"/>
  <c r="BB88" i="67"/>
  <c r="AM88" i="67"/>
  <c r="J88" i="67"/>
  <c r="AP88" i="67"/>
  <c r="AZ88" i="67"/>
  <c r="AW88" i="67"/>
  <c r="AU88" i="67"/>
  <c r="AR88" i="67"/>
  <c r="AD88" i="67"/>
  <c r="I83" i="67"/>
  <c r="I134" i="67" s="1"/>
  <c r="AX87" i="67"/>
  <c r="AJ87" i="67"/>
  <c r="BB87" i="67"/>
  <c r="AQ87" i="67"/>
  <c r="AS87" i="67"/>
  <c r="AL87" i="67"/>
  <c r="AC87" i="67"/>
  <c r="AD87" i="67"/>
  <c r="AO87" i="67"/>
  <c r="AM87" i="67"/>
  <c r="AP87" i="67"/>
  <c r="AV87" i="67"/>
  <c r="AN87" i="67"/>
  <c r="BA87" i="67"/>
  <c r="AK87" i="67"/>
  <c r="AY87" i="67"/>
  <c r="AZ87" i="67"/>
  <c r="I87" i="67"/>
  <c r="AI87" i="67"/>
  <c r="AW87" i="67"/>
  <c r="AF87" i="67"/>
  <c r="AH87" i="67"/>
  <c r="AU87" i="67"/>
  <c r="AE87" i="67"/>
  <c r="AR87" i="67"/>
  <c r="AG87" i="67"/>
  <c r="AT87" i="67"/>
  <c r="AI86" i="67"/>
  <c r="AF86" i="67"/>
  <c r="AD86" i="67"/>
  <c r="AK86" i="67"/>
  <c r="H86" i="67"/>
  <c r="BA86" i="67"/>
  <c r="AX86" i="67"/>
  <c r="AH86" i="67"/>
  <c r="AN86" i="67"/>
  <c r="AZ86" i="67"/>
  <c r="AV86" i="67"/>
  <c r="AS86" i="67"/>
  <c r="AQ86" i="67"/>
  <c r="AO86" i="67"/>
  <c r="AL86" i="67"/>
  <c r="AJ86" i="67"/>
  <c r="AG86" i="67"/>
  <c r="AE86" i="67"/>
  <c r="AC86" i="67"/>
  <c r="AT86" i="67"/>
  <c r="I86" i="67"/>
  <c r="J86" i="67" s="1"/>
  <c r="BB86" i="67"/>
  <c r="AY86" i="67"/>
  <c r="AU86" i="67"/>
  <c r="AR86" i="67"/>
  <c r="AP86" i="67"/>
  <c r="AM86" i="67"/>
  <c r="AW86" i="67"/>
  <c r="AG84" i="67"/>
  <c r="AN84" i="67"/>
  <c r="BA84" i="67"/>
  <c r="BB84" i="67"/>
  <c r="AL84" i="67"/>
  <c r="AZ84" i="67"/>
  <c r="AX84" i="67"/>
  <c r="AI84" i="67"/>
  <c r="AK84" i="67"/>
  <c r="F84" i="67"/>
  <c r="F128" i="67" s="1"/>
  <c r="AH84" i="67"/>
  <c r="AY84" i="67"/>
  <c r="AJ84" i="67"/>
  <c r="AW84" i="67"/>
  <c r="AF84" i="67"/>
  <c r="AT84" i="67"/>
  <c r="AU84" i="67"/>
  <c r="AS84" i="67"/>
  <c r="AV84" i="67"/>
  <c r="AC84" i="67"/>
  <c r="AD84" i="67"/>
  <c r="AE84" i="67"/>
  <c r="AR84" i="67"/>
  <c r="AM84" i="67"/>
  <c r="AO84" i="67"/>
  <c r="AP84" i="67"/>
  <c r="AQ84" i="67"/>
  <c r="E131" i="67"/>
  <c r="E130" i="67" s="1"/>
  <c r="E132" i="67" s="1"/>
  <c r="G83" i="67"/>
  <c r="AX90" i="67"/>
  <c r="AN90" i="67"/>
  <c r="BA90" i="67"/>
  <c r="AI90" i="67"/>
  <c r="AK90" i="67"/>
  <c r="AM90" i="67"/>
  <c r="AZ90" i="67"/>
  <c r="AF90" i="67"/>
  <c r="AH90" i="67"/>
  <c r="AU90" i="67"/>
  <c r="AW90" i="67"/>
  <c r="AY90" i="67"/>
  <c r="AE90" i="67"/>
  <c r="AR90" i="67"/>
  <c r="AG90" i="67"/>
  <c r="AT90" i="67"/>
  <c r="AD90" i="67"/>
  <c r="AJ90" i="67"/>
  <c r="AQ90" i="67"/>
  <c r="AS90" i="67"/>
  <c r="AL90" i="67"/>
  <c r="L90" i="67"/>
  <c r="AP90" i="67"/>
  <c r="AV90" i="67"/>
  <c r="BB90" i="67"/>
  <c r="AC90" i="67"/>
  <c r="AO90" i="67"/>
  <c r="AE89" i="67"/>
  <c r="AP89" i="67"/>
  <c r="AZ89" i="67"/>
  <c r="AS89" i="67"/>
  <c r="AD89" i="67"/>
  <c r="AN89" i="67"/>
  <c r="AW89" i="67"/>
  <c r="L89" i="67"/>
  <c r="AG89" i="67"/>
  <c r="AX89" i="67"/>
  <c r="AU89" i="67"/>
  <c r="AL89" i="67"/>
  <c r="AI89" i="67"/>
  <c r="AR89" i="67"/>
  <c r="BA89" i="67"/>
  <c r="AK89" i="67"/>
  <c r="AF89" i="67"/>
  <c r="AO89" i="67"/>
  <c r="AY89" i="67"/>
  <c r="K89" i="67"/>
  <c r="AC89" i="67"/>
  <c r="AM89" i="67"/>
  <c r="AV89" i="67"/>
  <c r="AT89" i="67"/>
  <c r="AQ89" i="67"/>
  <c r="BB89" i="67"/>
  <c r="AJ89" i="67"/>
  <c r="AH89" i="67"/>
  <c r="AU85" i="67"/>
  <c r="AV85" i="67"/>
  <c r="AK85" i="67"/>
  <c r="G85" i="67"/>
  <c r="H85" i="67" s="1"/>
  <c r="AH85" i="67"/>
  <c r="AM85" i="67"/>
  <c r="AS85" i="67"/>
  <c r="AW85" i="67"/>
  <c r="AF85" i="67"/>
  <c r="AT85" i="67"/>
  <c r="AL85" i="67"/>
  <c r="AJ85" i="67"/>
  <c r="AC85" i="67"/>
  <c r="AD85" i="67"/>
  <c r="AE85" i="67"/>
  <c r="AR85" i="67"/>
  <c r="AX85" i="67"/>
  <c r="AY85" i="67"/>
  <c r="AO85" i="67"/>
  <c r="AP85" i="67"/>
  <c r="AQ85" i="67"/>
  <c r="AN85" i="67"/>
  <c r="BA85" i="67"/>
  <c r="BB85" i="67"/>
  <c r="AG85" i="67"/>
  <c r="AZ85" i="67"/>
  <c r="AI85" i="67"/>
  <c r="AF134" i="88"/>
  <c r="H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K88" i="88" s="1"/>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Z83" i="88"/>
  <c r="Z134" i="88" s="1"/>
  <c r="M83" i="88"/>
  <c r="AA83" i="88"/>
  <c r="J83" i="88"/>
  <c r="U83" i="88"/>
  <c r="U134" i="88" s="1"/>
  <c r="N83" i="88"/>
  <c r="N134" i="88" s="1"/>
  <c r="Y83" i="88"/>
  <c r="I83" i="88"/>
  <c r="Q83" i="88"/>
  <c r="Q134" i="88" s="1"/>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Q134" i="67"/>
  <c r="AW134" i="67"/>
  <c r="AO134" i="67"/>
  <c r="AF134" i="67"/>
  <c r="AK134" i="67"/>
  <c r="AJ134" i="67"/>
  <c r="AU134" i="67"/>
  <c r="O134" i="67"/>
  <c r="AB134" i="67"/>
  <c r="L134" i="67"/>
  <c r="AZ134" i="67"/>
  <c r="AV134" i="67"/>
  <c r="P134" i="67"/>
  <c r="T134" i="67"/>
  <c r="AT134" i="67"/>
  <c r="U134" i="67"/>
  <c r="AN134" i="67"/>
  <c r="M134" i="67"/>
  <c r="AR134" i="67"/>
  <c r="BA134" i="67"/>
  <c r="E134"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1" i="2"/>
  <c r="F10" i="2"/>
  <c r="H11" i="2" a="1"/>
  <c r="E10" i="2" a="1"/>
  <c r="E11" i="2" a="1"/>
  <c r="G12" i="2"/>
  <c r="H10" i="2" a="1"/>
  <c r="G11" i="2"/>
  <c r="G10" i="2"/>
  <c r="H12" i="2" a="1"/>
  <c r="E12" i="2" a="1"/>
  <c r="F12" i="2"/>
  <c r="E135" i="68" l="1"/>
  <c r="G84" i="68"/>
  <c r="G128" i="68" s="1"/>
  <c r="G84" i="67"/>
  <c r="L88" i="68"/>
  <c r="I86" i="68"/>
  <c r="H85" i="68"/>
  <c r="J87" i="68"/>
  <c r="K87" i="68" s="1"/>
  <c r="H12" i="2"/>
  <c r="H27" i="2" s="1"/>
  <c r="E12" i="2"/>
  <c r="E27" i="2" s="1"/>
  <c r="F129" i="67"/>
  <c r="I85" i="67"/>
  <c r="M89" i="67"/>
  <c r="K88" i="67"/>
  <c r="J87" i="67"/>
  <c r="M90" i="67"/>
  <c r="K86" i="67"/>
  <c r="H11" i="2"/>
  <c r="H26" i="2" s="1"/>
  <c r="E11" i="2"/>
  <c r="E26" i="2" s="1"/>
  <c r="L88" i="88"/>
  <c r="M88" i="88" s="1"/>
  <c r="I86" i="88"/>
  <c r="K87" i="88"/>
  <c r="G84" i="88"/>
  <c r="H85" i="88"/>
  <c r="I85"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G131" i="68" s="1"/>
  <c r="G130" i="68" s="1"/>
  <c r="G132" i="68" s="1"/>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H84" i="68" l="1"/>
  <c r="H84" i="67"/>
  <c r="G128" i="67"/>
  <c r="H128" i="68"/>
  <c r="J86" i="68"/>
  <c r="L87" i="68"/>
  <c r="M87" i="68" s="1"/>
  <c r="I85" i="68"/>
  <c r="I84" i="68"/>
  <c r="M88" i="68"/>
  <c r="J85" i="67"/>
  <c r="K85" i="67" s="1"/>
  <c r="E135" i="67"/>
  <c r="N90" i="67"/>
  <c r="L88" i="67"/>
  <c r="M88" i="67" s="1"/>
  <c r="N89" i="67"/>
  <c r="L86" i="67"/>
  <c r="M86" i="67" s="1"/>
  <c r="K87" i="67"/>
  <c r="J85" i="88"/>
  <c r="H84" i="88"/>
  <c r="J86" i="88"/>
  <c r="L87" i="88"/>
  <c r="M87" i="88" s="1"/>
  <c r="N88" i="88"/>
  <c r="G135" i="71"/>
  <c r="G190" i="71"/>
  <c r="E135" i="73"/>
  <c r="H130" i="71"/>
  <c r="H132" i="71" s="1"/>
  <c r="H133" i="71" s="1"/>
  <c r="I129" i="71"/>
  <c r="I131" i="71" s="1"/>
  <c r="G128" i="88"/>
  <c r="H129" i="68"/>
  <c r="E133" i="70"/>
  <c r="E190" i="70" s="1"/>
  <c r="E133" i="69"/>
  <c r="E190" i="69" s="1"/>
  <c r="F133" i="68"/>
  <c r="G133" i="68"/>
  <c r="G190"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H131" i="68" l="1"/>
  <c r="I129" i="68" s="1"/>
  <c r="I84" i="67"/>
  <c r="H128" i="67"/>
  <c r="I128" i="68"/>
  <c r="I131" i="68" s="1"/>
  <c r="N88" i="68"/>
  <c r="O88" i="68" s="1"/>
  <c r="J85" i="68"/>
  <c r="K85" i="68" s="1"/>
  <c r="J84" i="68"/>
  <c r="N87" i="68"/>
  <c r="K86" i="68"/>
  <c r="L85" i="67"/>
  <c r="M85" i="67" s="1"/>
  <c r="N86" i="67"/>
  <c r="L87" i="67"/>
  <c r="P89" i="67"/>
  <c r="Q89" i="67" s="1"/>
  <c r="O90" i="67"/>
  <c r="N88" i="67"/>
  <c r="O89" i="67"/>
  <c r="R89" i="67" s="1"/>
  <c r="P90" i="67"/>
  <c r="Q90" i="67"/>
  <c r="I84" i="88"/>
  <c r="K86" i="88"/>
  <c r="N87" i="88"/>
  <c r="K85" i="88"/>
  <c r="O88" i="88"/>
  <c r="F135" i="68"/>
  <c r="F190" i="68"/>
  <c r="H135" i="71"/>
  <c r="H190" i="71"/>
  <c r="E135" i="69"/>
  <c r="H130" i="68"/>
  <c r="H132" i="68" s="1"/>
  <c r="H133" i="68" s="1"/>
  <c r="H190" i="68" s="1"/>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I130" i="68" l="1"/>
  <c r="I132" i="68" s="1"/>
  <c r="J129" i="68"/>
  <c r="K84" i="68"/>
  <c r="L84" i="68" s="1"/>
  <c r="J84" i="67"/>
  <c r="K84" i="67" s="1"/>
  <c r="K128" i="67" s="1"/>
  <c r="I128" i="67"/>
  <c r="O87" i="88"/>
  <c r="P87" i="88" s="1"/>
  <c r="P88" i="68"/>
  <c r="L85" i="68"/>
  <c r="O87" i="68"/>
  <c r="P87" i="68" s="1"/>
  <c r="L86" i="68"/>
  <c r="J128" i="68"/>
  <c r="J131" i="68" s="1"/>
  <c r="N85" i="67"/>
  <c r="O85" i="67" s="1"/>
  <c r="M87" i="67"/>
  <c r="O86" i="67"/>
  <c r="S89" i="67"/>
  <c r="T89" i="67"/>
  <c r="S90" i="67"/>
  <c r="R90" i="67"/>
  <c r="O88" i="67"/>
  <c r="J84" i="88"/>
  <c r="L86" i="88"/>
  <c r="M86" i="88" s="1"/>
  <c r="P88" i="88"/>
  <c r="L85" i="88"/>
  <c r="M85" i="88" s="1"/>
  <c r="I135" i="71"/>
  <c r="I190" i="71"/>
  <c r="G135" i="72"/>
  <c r="G190" i="72"/>
  <c r="F135" i="67"/>
  <c r="F190" i="67"/>
  <c r="J130" i="71"/>
  <c r="J132" i="71" s="1"/>
  <c r="J133" i="71" s="1"/>
  <c r="K129" i="71"/>
  <c r="K131" i="71" s="1"/>
  <c r="I128" i="88"/>
  <c r="F135" i="75"/>
  <c r="F135" i="73"/>
  <c r="F135" i="70"/>
  <c r="F135" i="69"/>
  <c r="H135" i="68"/>
  <c r="H133" i="72"/>
  <c r="H190" i="72" s="1"/>
  <c r="I133" i="68"/>
  <c r="I190" i="68" s="1"/>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K128" i="68" l="1"/>
  <c r="M84" i="68"/>
  <c r="N84" i="68" s="1"/>
  <c r="O84" i="68" s="1"/>
  <c r="L84" i="67"/>
  <c r="J128" i="67"/>
  <c r="Q87" i="88"/>
  <c r="R87" i="88" s="1"/>
  <c r="S87" i="88" s="1"/>
  <c r="M86" i="68"/>
  <c r="Q87" i="68"/>
  <c r="L128" i="68"/>
  <c r="Q88" i="68"/>
  <c r="M85" i="68"/>
  <c r="P85" i="67"/>
  <c r="Q85" i="67" s="1"/>
  <c r="U89" i="67"/>
  <c r="V89" i="67" s="1"/>
  <c r="W89" i="67" s="1"/>
  <c r="X89" i="67" s="1"/>
  <c r="Y89" i="67" s="1"/>
  <c r="Z89" i="67" s="1"/>
  <c r="AA89" i="67" s="1"/>
  <c r="AB89" i="67" s="1"/>
  <c r="T90" i="67"/>
  <c r="U90" i="67" s="1"/>
  <c r="V90" i="67" s="1"/>
  <c r="W90" i="67" s="1"/>
  <c r="P88" i="67"/>
  <c r="N87" i="67"/>
  <c r="P86" i="67"/>
  <c r="N86" i="88"/>
  <c r="O86" i="88" s="1"/>
  <c r="P86" i="88" s="1"/>
  <c r="Q86" i="88" s="1"/>
  <c r="R86" i="88" s="1"/>
  <c r="S86" i="88" s="1"/>
  <c r="T86" i="88" s="1"/>
  <c r="U86" i="88" s="1"/>
  <c r="V86" i="88" s="1"/>
  <c r="W86" i="88" s="1"/>
  <c r="X86" i="88" s="1"/>
  <c r="Y86" i="88" s="1"/>
  <c r="Z86" i="88" s="1"/>
  <c r="AA86" i="88" s="1"/>
  <c r="AB86" i="88" s="1"/>
  <c r="N85" i="88"/>
  <c r="Q88" i="88"/>
  <c r="R88" i="88" s="1"/>
  <c r="K84" i="88"/>
  <c r="J128" i="88"/>
  <c r="J135" i="71"/>
  <c r="J190" i="71"/>
  <c r="H135" i="72"/>
  <c r="K130" i="71"/>
  <c r="K132" i="71" s="1"/>
  <c r="K133" i="71" s="1"/>
  <c r="L129" i="71"/>
  <c r="L131" i="71" s="1"/>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M84" i="67" l="1"/>
  <c r="L128" i="67"/>
  <c r="T87" i="88"/>
  <c r="U87" i="88" s="1"/>
  <c r="N85" i="68"/>
  <c r="R88" i="68"/>
  <c r="S88" i="68" s="1"/>
  <c r="T88" i="68" s="1"/>
  <c r="U88" i="68" s="1"/>
  <c r="V88" i="68" s="1"/>
  <c r="W88" i="68" s="1"/>
  <c r="X88" i="68" s="1"/>
  <c r="Y88" i="68" s="1"/>
  <c r="Z88" i="68" s="1"/>
  <c r="AA88" i="68" s="1"/>
  <c r="AB88" i="68" s="1"/>
  <c r="M128" i="68"/>
  <c r="P84" i="68"/>
  <c r="R87" i="68"/>
  <c r="N86" i="68"/>
  <c r="R85" i="67"/>
  <c r="S85" i="67" s="1"/>
  <c r="T85" i="67" s="1"/>
  <c r="U85" i="67" s="1"/>
  <c r="V85" i="67" s="1"/>
  <c r="O87" i="67"/>
  <c r="X90" i="67"/>
  <c r="Y90" i="67" s="1"/>
  <c r="Z90" i="67" s="1"/>
  <c r="AA90" i="67" s="1"/>
  <c r="AB90" i="67" s="1"/>
  <c r="Q88" i="67"/>
  <c r="R88" i="67" s="1"/>
  <c r="S88" i="67" s="1"/>
  <c r="Q86" i="67"/>
  <c r="L84" i="88"/>
  <c r="K128" i="88"/>
  <c r="S88" i="88"/>
  <c r="T88" i="88" s="1"/>
  <c r="O85" i="88"/>
  <c r="V87" i="88"/>
  <c r="W87" i="88" s="1"/>
  <c r="X87" i="88" s="1"/>
  <c r="Y87" i="88" s="1"/>
  <c r="Z87" i="88" s="1"/>
  <c r="AA87" i="88" s="1"/>
  <c r="AB87" i="88" s="1"/>
  <c r="G135" i="70"/>
  <c r="G190" i="70"/>
  <c r="K135" i="71"/>
  <c r="K190" i="71"/>
  <c r="G135" i="67"/>
  <c r="G190" i="67"/>
  <c r="G135" i="75"/>
  <c r="L130" i="71"/>
  <c r="L132" i="71" s="1"/>
  <c r="L133" i="71" s="1"/>
  <c r="M129" i="71"/>
  <c r="M131" i="71" s="1"/>
  <c r="G135" i="73"/>
  <c r="G135" i="69"/>
  <c r="I133" i="72"/>
  <c r="I190" i="72" s="1"/>
  <c r="J133" i="6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M128" i="67" l="1"/>
  <c r="N84" i="67"/>
  <c r="T88" i="67"/>
  <c r="U88" i="67" s="1"/>
  <c r="V88" i="67" s="1"/>
  <c r="W88" i="67" s="1"/>
  <c r="X88" i="67" s="1"/>
  <c r="Y88" i="67" s="1"/>
  <c r="Z88" i="67" s="1"/>
  <c r="AA88" i="67" s="1"/>
  <c r="AB88" i="67" s="1"/>
  <c r="U88" i="88"/>
  <c r="V88" i="88" s="1"/>
  <c r="W88" i="88" s="1"/>
  <c r="X88" i="88" s="1"/>
  <c r="Y88" i="88" s="1"/>
  <c r="Z88" i="88" s="1"/>
  <c r="AA88" i="88" s="1"/>
  <c r="AB88" i="88" s="1"/>
  <c r="O86" i="68"/>
  <c r="P86" i="68" s="1"/>
  <c r="Q86" i="68" s="1"/>
  <c r="R86" i="68" s="1"/>
  <c r="S86" i="68" s="1"/>
  <c r="T86" i="68" s="1"/>
  <c r="U86" i="68" s="1"/>
  <c r="V86" i="68" s="1"/>
  <c r="W86" i="68" s="1"/>
  <c r="X86" i="68" s="1"/>
  <c r="Y86" i="68" s="1"/>
  <c r="Z86" i="68" s="1"/>
  <c r="AA86" i="68" s="1"/>
  <c r="AB86" i="68" s="1"/>
  <c r="S87" i="68"/>
  <c r="T87" i="68" s="1"/>
  <c r="U87" i="68" s="1"/>
  <c r="V87" i="68" s="1"/>
  <c r="W87" i="68" s="1"/>
  <c r="X87" i="68" s="1"/>
  <c r="Y87" i="68" s="1"/>
  <c r="Z87" i="68" s="1"/>
  <c r="AA87" i="68" s="1"/>
  <c r="AB87" i="68" s="1"/>
  <c r="N128" i="68"/>
  <c r="O85" i="68"/>
  <c r="Q84" i="68"/>
  <c r="W85" i="67"/>
  <c r="X85" i="67" s="1"/>
  <c r="Y85" i="67" s="1"/>
  <c r="Z85" i="67" s="1"/>
  <c r="AA85" i="67" s="1"/>
  <c r="AB85" i="67" s="1"/>
  <c r="P87" i="67"/>
  <c r="R86" i="67"/>
  <c r="M84" i="88"/>
  <c r="M128" i="88" s="1"/>
  <c r="L128" i="88"/>
  <c r="N84" i="88"/>
  <c r="P85" i="88"/>
  <c r="Q85" i="88" s="1"/>
  <c r="R85" i="88" s="1"/>
  <c r="S85" i="88" s="1"/>
  <c r="T85" i="88" s="1"/>
  <c r="U85" i="88" s="1"/>
  <c r="V85" i="88" s="1"/>
  <c r="W85" i="88" s="1"/>
  <c r="X85" i="88" s="1"/>
  <c r="Y85" i="88" s="1"/>
  <c r="Z85" i="88" s="1"/>
  <c r="AA85" i="88" s="1"/>
  <c r="AB85"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N128" i="67" l="1"/>
  <c r="O84" i="67"/>
  <c r="P85" i="68"/>
  <c r="O128" i="68"/>
  <c r="R84" i="68"/>
  <c r="S86" i="67"/>
  <c r="Q87" i="67"/>
  <c r="O84" i="88"/>
  <c r="P84" i="88" s="1"/>
  <c r="Q84" i="88" s="1"/>
  <c r="R84" i="88" s="1"/>
  <c r="S84" i="88" s="1"/>
  <c r="T84" i="88" s="1"/>
  <c r="U84" i="88" s="1"/>
  <c r="V84" i="88" s="1"/>
  <c r="W84" i="88" s="1"/>
  <c r="X84" i="88" s="1"/>
  <c r="Y84" i="88" s="1"/>
  <c r="Z84" i="88" s="1"/>
  <c r="AA84" i="88" s="1"/>
  <c r="AB84" i="88" s="1"/>
  <c r="N128" i="88"/>
  <c r="M135" i="71"/>
  <c r="M190" i="71"/>
  <c r="H135" i="69"/>
  <c r="H190" i="69"/>
  <c r="O129" i="71"/>
  <c r="O131" i="71" s="1"/>
  <c r="N130" i="71"/>
  <c r="N132" i="71" s="1"/>
  <c r="N133" i="71" s="1"/>
  <c r="H135" i="73"/>
  <c r="H135" i="75"/>
  <c r="H135" i="67"/>
  <c r="H135" i="70"/>
  <c r="K133" i="68"/>
  <c r="J133" i="72"/>
  <c r="J190" i="72" s="1"/>
  <c r="AZ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P84" i="67" l="1"/>
  <c r="O128" i="67"/>
  <c r="O128" i="88"/>
  <c r="S84" i="68"/>
  <c r="Q85" i="68"/>
  <c r="P128" i="68"/>
  <c r="R87" i="67"/>
  <c r="T86"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Q84" i="67" l="1"/>
  <c r="P128" i="67"/>
  <c r="R85" i="68"/>
  <c r="Q128" i="68"/>
  <c r="T84" i="68"/>
  <c r="U86" i="67"/>
  <c r="S87"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Q128" i="67" l="1"/>
  <c r="R84" i="67"/>
  <c r="U84" i="68"/>
  <c r="S85" i="68"/>
  <c r="R128" i="68"/>
  <c r="T87" i="67"/>
  <c r="V86"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S84" i="67" l="1"/>
  <c r="R128" i="67"/>
  <c r="T85" i="68"/>
  <c r="S128" i="68"/>
  <c r="V84" i="68"/>
  <c r="W86" i="67"/>
  <c r="U87"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84" i="67" l="1"/>
  <c r="S128" i="67"/>
  <c r="W84" i="68"/>
  <c r="U85" i="68"/>
  <c r="T128" i="68"/>
  <c r="V87" i="67"/>
  <c r="X86"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84" i="67" l="1"/>
  <c r="T128" i="67"/>
  <c r="V85" i="68"/>
  <c r="U128" i="68"/>
  <c r="X84" i="68"/>
  <c r="Y86" i="67"/>
  <c r="W87"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84" i="67" l="1"/>
  <c r="U128" i="67"/>
  <c r="Y84" i="68"/>
  <c r="W85" i="68"/>
  <c r="V128" i="68"/>
  <c r="X87" i="67"/>
  <c r="Z86"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W84" i="67" l="1"/>
  <c r="V128" i="67"/>
  <c r="X85" i="68"/>
  <c r="W128" i="68"/>
  <c r="Z84" i="68"/>
  <c r="AA86" i="67"/>
  <c r="Y87"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84" i="67" l="1"/>
  <c r="W128" i="67"/>
  <c r="AA84" i="68"/>
  <c r="Y85" i="68"/>
  <c r="X128" i="68"/>
  <c r="AB86" i="67"/>
  <c r="Z87"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84" i="67" l="1"/>
  <c r="X128" i="67"/>
  <c r="Z85" i="68"/>
  <c r="Y128" i="68"/>
  <c r="AB84" i="68"/>
  <c r="AA87"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84" i="67" l="1"/>
  <c r="Y128" i="67"/>
  <c r="AA85" i="68"/>
  <c r="Z128" i="68"/>
  <c r="AB87"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A84" i="67" l="1"/>
  <c r="Z128" i="67"/>
  <c r="AB85" i="68"/>
  <c r="AB128" i="68" s="1"/>
  <c r="AA128" i="68"/>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B84" i="67" l="1"/>
  <c r="AB128" i="67" s="1"/>
  <c r="AA128" i="67"/>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AM146" i="88"/>
  <c r="AH146" i="70"/>
  <c r="AF146" i="63"/>
  <c r="AF196" i="63" s="1"/>
  <c r="AF201" i="63" s="1"/>
  <c r="L146" i="67"/>
  <c r="AJ146" i="72"/>
  <c r="BB146" i="67"/>
  <c r="AT146" i="88"/>
  <c r="AT196" i="88" s="1"/>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AI146" i="68"/>
  <c r="F146" i="68"/>
  <c r="AS146" i="67"/>
  <c r="AM146" i="67"/>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Z196" i="88" l="1"/>
  <c r="W196" i="68"/>
  <c r="BA196" i="68"/>
  <c r="BA200" i="68" s="1"/>
  <c r="AV196" i="67"/>
  <c r="J202" i="67"/>
  <c r="J200" i="67"/>
  <c r="AJ196" i="88"/>
  <c r="W196" i="63"/>
  <c r="W202" i="63" s="1"/>
  <c r="AS196" i="68"/>
  <c r="AS202" i="68" s="1"/>
  <c r="AM196" i="67"/>
  <c r="AM202" i="67" s="1"/>
  <c r="AN196" i="63"/>
  <c r="AN201" i="63" s="1"/>
  <c r="AQ200" i="68"/>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Q202" i="68"/>
  <c r="AQ201" i="68"/>
  <c r="W202" i="68"/>
  <c r="W200" i="68"/>
  <c r="W201" i="68"/>
  <c r="AH200" i="68"/>
  <c r="AK202" i="68"/>
  <c r="AK201" i="68"/>
  <c r="AX202" i="68"/>
  <c r="AX201" i="68"/>
  <c r="AX200" i="68"/>
  <c r="AJ202" i="67"/>
  <c r="AJ201"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Z213" i="67"/>
  <c r="Z200" i="63"/>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S201" i="68" l="1"/>
  <c r="AN200" i="63"/>
  <c r="AM200" i="67"/>
  <c r="AM201" i="67"/>
  <c r="W222" i="68"/>
  <c r="AS200" i="68"/>
  <c r="F130" i="88"/>
  <c r="F132" i="88" s="1"/>
  <c r="F133" i="88" s="1"/>
  <c r="F190" i="88" s="1"/>
  <c r="AN202" i="63"/>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AJ202" i="68"/>
  <c r="AJ201" i="68"/>
  <c r="AJ221" i="68" s="1"/>
  <c r="AD202" i="68"/>
  <c r="AD201" i="68"/>
  <c r="AD221" i="68" s="1"/>
  <c r="AM202" i="68"/>
  <c r="AM201" i="68"/>
  <c r="V202" i="68"/>
  <c r="V201" i="68"/>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E204" i="68"/>
  <c r="F204" i="68" s="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U221"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F221" i="73"/>
  <c r="F221" i="69"/>
  <c r="F221" i="71"/>
  <c r="AF220" i="70"/>
  <c r="AF220" i="73"/>
  <c r="AF220" i="68"/>
  <c r="AF220" i="71"/>
  <c r="AN222" i="69"/>
  <c r="K222" i="68"/>
  <c r="K222" i="73"/>
  <c r="K222" i="70"/>
  <c r="K222" i="69"/>
  <c r="K222" i="71"/>
  <c r="Z222" i="71"/>
  <c r="Z222" i="70"/>
  <c r="Z222" i="72"/>
  <c r="M222" i="73"/>
  <c r="M222" i="69"/>
  <c r="M222" i="71"/>
  <c r="M222" i="72"/>
  <c r="M222"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69"/>
  <c r="AF222" i="72"/>
  <c r="F222" i="70"/>
  <c r="F222" i="68"/>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T222" i="69" l="1"/>
  <c r="F205" i="68"/>
  <c r="G205" i="68" s="1"/>
  <c r="H205" i="68" s="1"/>
  <c r="I205" i="68" s="1"/>
  <c r="J205" i="68" s="1"/>
  <c r="K205" i="68" s="1"/>
  <c r="L205" i="68" s="1"/>
  <c r="M205" i="68" s="1"/>
  <c r="D13" i="68" s="1"/>
  <c r="F206" i="68"/>
  <c r="G206" i="68" s="1"/>
  <c r="E221" i="68"/>
  <c r="Q221" i="68"/>
  <c r="V220" i="67"/>
  <c r="F205" i="67"/>
  <c r="G205" i="67" s="1"/>
  <c r="H205" i="67" s="1"/>
  <c r="I205" i="67" s="1"/>
  <c r="J205" i="67" s="1"/>
  <c r="K205" i="67" s="1"/>
  <c r="L205" i="67" s="1"/>
  <c r="M205" i="67" s="1"/>
  <c r="D13" i="67" s="1"/>
  <c r="AM220" i="70"/>
  <c r="AM220" i="72"/>
  <c r="AM220" i="73"/>
  <c r="AM220" i="67"/>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1" i="2" a="1"/>
  <c r="I12" i="2" a="1"/>
  <c r="I11" i="2" a="1"/>
  <c r="P12" i="2" a="1"/>
  <c r="P11" i="2" a="1"/>
  <c r="W12" i="2" a="1"/>
  <c r="P12" i="2" l="1"/>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2" i="2" a="1"/>
  <c r="X11" i="2" a="1"/>
  <c r="J12" i="2" a="1"/>
  <c r="Q12" i="2" a="1"/>
  <c r="J11" i="2" a="1"/>
  <c r="Q11" i="2" a="1"/>
  <c r="X12" i="2" l="1"/>
  <c r="J12" i="2"/>
  <c r="Q12" i="2"/>
  <c r="J11" i="2"/>
  <c r="Q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1" i="2" a="1"/>
  <c r="Y11" i="2" a="1"/>
  <c r="R11" i="2" a="1"/>
  <c r="Y12" i="2" a="1"/>
  <c r="R12" i="2" a="1"/>
  <c r="K12" i="2" a="1"/>
  <c r="R12" i="2" l="1"/>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S12" i="2" a="1"/>
  <c r="L11" i="2" a="1"/>
  <c r="S11" i="2" a="1"/>
  <c r="L12" i="2" a="1"/>
  <c r="Z11" i="2" a="1"/>
  <c r="Z12" i="2" a="1"/>
  <c r="S12" i="2" l="1"/>
  <c r="Z12" i="2"/>
  <c r="L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1" i="2" a="1"/>
  <c r="M12" i="2" a="1"/>
  <c r="AA11" i="2" a="1"/>
  <c r="T11" i="2" a="1"/>
  <c r="AA12" i="2" a="1"/>
  <c r="T12" i="2" a="1"/>
  <c r="AM204" i="67" l="1"/>
  <c r="AN204" i="67" s="1"/>
  <c r="AO204" i="67" s="1"/>
  <c r="AP204" i="67" s="1"/>
  <c r="AQ204" i="67" s="1"/>
  <c r="AR204" i="67" s="1"/>
  <c r="AS204" i="67" s="1"/>
  <c r="AT204" i="67" s="1"/>
  <c r="AU204" i="67" s="1"/>
  <c r="AV204" i="67" s="1"/>
  <c r="B18" i="67" s="1"/>
  <c r="T12" i="2"/>
  <c r="M12" i="2"/>
  <c r="AA12" i="2"/>
  <c r="T11" i="2"/>
  <c r="AA11" i="2"/>
  <c r="M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2" i="2" a="1"/>
  <c r="N12" i="2" a="1"/>
  <c r="AB12" i="2" a="1"/>
  <c r="N11" i="2" a="1"/>
  <c r="AB11" i="2" a="1"/>
  <c r="U11" i="2" a="1"/>
  <c r="AW204" i="67" l="1"/>
  <c r="AX204" i="67" s="1"/>
  <c r="AY204" i="67" s="1"/>
  <c r="AZ204" i="67" s="1"/>
  <c r="BA204" i="67" s="1"/>
  <c r="BB204" i="67" s="1"/>
  <c r="N11" i="2"/>
  <c r="U12" i="2"/>
  <c r="AB12" i="2"/>
  <c r="N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W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Y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S10"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02" i="88"/>
  <c r="AI222" i="88" s="1"/>
  <c r="AI201" i="88"/>
  <c r="AI221" i="88" s="1"/>
  <c r="AG226" i="88"/>
  <c r="AH206" i="88"/>
  <c r="AI210" i="88"/>
  <c r="AI22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01" i="88"/>
  <c r="AJ221" i="88" s="1"/>
  <c r="AJ200" i="88"/>
  <c r="AJ220" i="88" s="1"/>
  <c r="AH226" i="88"/>
  <c r="AI206" i="88"/>
  <c r="AK135" i="88"/>
  <c r="AL130" i="88"/>
  <c r="AL132" i="88" s="1"/>
  <c r="AL133" i="88" s="1"/>
  <c r="AL190" i="88" s="1"/>
  <c r="AM129" i="88"/>
  <c r="AM131" i="88" s="1"/>
  <c r="AJ210" i="88"/>
  <c r="AJ222"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AA10" i="2" l="1"/>
  <c r="M10" i="2"/>
  <c r="AN201" i="88"/>
  <c r="AN221" i="88" s="1"/>
  <c r="AN200" i="88"/>
  <c r="AN220" i="88" s="1"/>
  <c r="AN202" i="88"/>
  <c r="D17" i="88"/>
  <c r="AO135" i="88"/>
  <c r="AQ129" i="88"/>
  <c r="AQ131" i="88" s="1"/>
  <c r="AP130" i="88"/>
  <c r="AP132" i="88" s="1"/>
  <c r="AP133" i="88" s="1"/>
  <c r="AP190" i="88" s="1"/>
  <c r="AM206" i="88"/>
  <c r="AN210" i="88"/>
  <c r="AN222"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M9"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02" i="88"/>
  <c r="AV222" i="88" s="1"/>
  <c r="AT226" i="88"/>
  <c r="AU206" i="88"/>
  <c r="AV210" i="88"/>
  <c r="AV22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01" i="88"/>
  <c r="AX221" i="88" s="1"/>
  <c r="AX202" i="88"/>
  <c r="AX222" i="88" s="1"/>
  <c r="D18" i="88"/>
  <c r="AV226" i="88"/>
  <c r="AW206" i="88"/>
  <c r="AZ130" i="88"/>
  <c r="AZ132" i="88" s="1"/>
  <c r="AZ133" i="88" s="1"/>
  <c r="AZ190" i="88" s="1"/>
  <c r="BA129" i="88"/>
  <c r="BA131" i="88" s="1"/>
  <c r="AX210" i="88"/>
  <c r="AX22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U10"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tc={EEACD45C-12B1-494B-86A5-C1243EA6FE37}</author>
    <author>tc={8C78D094-729C-4295-8FE8-B0C629910A76}</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54" authorId="1" shapeId="0" xr:uid="{EEACD45C-12B1-494B-86A5-C1243EA6FE37}">
      <text>
        <t>[Threaded comment]
Your version of Excel allows you to read this threaded comment; however, any edits to it will get removed if the file is opened in a newer version of Excel. Learn more: https://go.microsoft.com/fwlink/?linkid=870924
Comment:
    E&amp;I full upgrade</t>
      </text>
    </comment>
    <comment ref="C55" authorId="2" shapeId="0" xr:uid="{8C78D094-729C-4295-8FE8-B0C629910A76}">
      <text>
        <t>[Threaded comment]
Your version of Excel allows you to read this threaded comment; however, any edits to it will get removed if the file is opened in a newer version of Excel. Learn more: https://go.microsoft.com/fwlink/?linkid=870924
Comment:
    E&amp;I partial upgrades</t>
      </text>
    </comment>
    <comment ref="C158" authorId="3" shapeId="0" xr:uid="{02710AAF-09F4-455F-817C-FE7FB9BDD441}">
      <text>
        <r>
          <rPr>
            <b/>
            <sz val="9"/>
            <color indexed="81"/>
            <rFont val="Tahoma"/>
            <family val="2"/>
          </rPr>
          <t>Duncan Innes:GT/GD</t>
        </r>
      </text>
    </comment>
    <comment ref="C161" authorId="3" shapeId="0" xr:uid="{CB972240-B9D6-4B0F-9B31-59D97C1D08C3}">
      <text>
        <r>
          <rPr>
            <b/>
            <sz val="9"/>
            <color indexed="81"/>
            <rFont val="Tahoma"/>
            <family val="2"/>
          </rPr>
          <t>Duncan Innes:</t>
        </r>
        <r>
          <rPr>
            <sz val="9"/>
            <color indexed="81"/>
            <rFont val="Tahoma"/>
            <family val="2"/>
          </rPr>
          <t xml:space="preserve">
All sectors</t>
        </r>
      </text>
    </comment>
    <comment ref="C162" authorId="3"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tc={0990B166-292A-4B7F-82D6-BD6AC5FB0922}</author>
    <author>tc={5888BA20-EA8F-4C89-9051-31BE137FABD4}</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54" authorId="1" shapeId="0" xr:uid="{0990B166-292A-4B7F-82D6-BD6AC5FB0922}">
      <text>
        <t>[Threaded comment]
Your version of Excel allows you to read this threaded comment; however, any edits to it will get removed if the file is opened in a newer version of Excel. Learn more: https://go.microsoft.com/fwlink/?linkid=870924
Comment:
    E&amp;I full upgrade</t>
      </text>
    </comment>
    <comment ref="C55" authorId="2" shapeId="0" xr:uid="{5888BA20-EA8F-4C89-9051-31BE137FABD4}">
      <text>
        <t>[Threaded comment]
Your version of Excel allows you to read this threaded comment; however, any edits to it will get removed if the file is opened in a newer version of Excel. Learn more: https://go.microsoft.com/fwlink/?linkid=870924
Comment:
    E&amp;I partial upgrades</t>
      </text>
    </comment>
    <comment ref="C158" authorId="3" shapeId="0" xr:uid="{824C2138-C15B-460B-AF3C-D536DCD4DECD}">
      <text>
        <r>
          <rPr>
            <b/>
            <sz val="9"/>
            <color indexed="81"/>
            <rFont val="Tahoma"/>
            <family val="2"/>
          </rPr>
          <t>Duncan Innes:GT/GD</t>
        </r>
      </text>
    </comment>
    <comment ref="C161" authorId="3" shapeId="0" xr:uid="{F08C223E-5B99-4807-9920-4B54C8464499}">
      <text>
        <r>
          <rPr>
            <b/>
            <sz val="9"/>
            <color indexed="81"/>
            <rFont val="Tahoma"/>
            <family val="2"/>
          </rPr>
          <t>Duncan Innes:</t>
        </r>
        <r>
          <rPr>
            <sz val="9"/>
            <color indexed="81"/>
            <rFont val="Tahoma"/>
            <family val="2"/>
          </rPr>
          <t xml:space="preserve">
All sectors</t>
        </r>
      </text>
    </comment>
    <comment ref="C162" authorId="3"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tc={2E6F3C08-220D-4A96-9601-EC2060180472}</author>
    <author>tc={69D8EFDC-C5E1-410D-8780-7B589107547C}</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54" authorId="1" shapeId="0" xr:uid="{2E6F3C08-220D-4A96-9601-EC2060180472}">
      <text>
        <t>[Threaded comment]
Your version of Excel allows you to read this threaded comment; however, any edits to it will get removed if the file is opened in a newer version of Excel. Learn more: https://go.microsoft.com/fwlink/?linkid=870924
Comment:
    E&amp;I full upgrade</t>
      </text>
    </comment>
    <comment ref="C55" authorId="2" shapeId="0" xr:uid="{69D8EFDC-C5E1-410D-8780-7B589107547C}">
      <text>
        <t>[Threaded comment]
Your version of Excel allows you to read this threaded comment; however, any edits to it will get removed if the file is opened in a newer version of Excel. Learn more: https://go.microsoft.com/fwlink/?linkid=870924
Comment:
    E&amp;I partial upgrades</t>
      </text>
    </comment>
    <comment ref="C158" authorId="3" shapeId="0" xr:uid="{BED2D0BD-D07D-4A50-8ADF-AEC86E5081B4}">
      <text>
        <r>
          <rPr>
            <b/>
            <sz val="9"/>
            <color indexed="81"/>
            <rFont val="Tahoma"/>
            <family val="2"/>
          </rPr>
          <t>Duncan Innes:GT/GD</t>
        </r>
      </text>
    </comment>
    <comment ref="C161" authorId="3" shapeId="0" xr:uid="{2ACE8C83-1FBA-4DC7-ACE6-505E21DE9C53}">
      <text>
        <r>
          <rPr>
            <b/>
            <sz val="9"/>
            <color indexed="81"/>
            <rFont val="Tahoma"/>
            <family val="2"/>
          </rPr>
          <t>Duncan Innes:</t>
        </r>
        <r>
          <rPr>
            <sz val="9"/>
            <color indexed="81"/>
            <rFont val="Tahoma"/>
            <family val="2"/>
          </rPr>
          <t xml:space="preserve">
All sectors</t>
        </r>
      </text>
    </comment>
    <comment ref="C162" authorId="3"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<sst xmlns="http://schemas.openxmlformats.org/spreadsheetml/2006/main" count="4856" uniqueCount="562">
  <si>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</si>
  <si>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</si>
  <si>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</si>
  <si>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</si>
  <si>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</si>
  <si>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</si>
  <si>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</si>
  <si>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</si>
  <si>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</si>
  <si>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</si>
  <si>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</si>
  <si>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</si>
  <si>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</si>
  <si>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</si>
  <si>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</si>
  <si>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</si>
  <si>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</si>
  <si>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</si>
  <si>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</si>
  <si>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</si>
  <si>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</si>
  <si>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</si>
  <si>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</si>
  <si>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</si>
  <si>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</si>
  <si>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</si>
  <si>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</si>
  <si>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</si>
  <si>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</si>
  <si>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</si>
  <si>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</si>
  <si>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</si>
  <si>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</si>
  <si>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</si>
  <si>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</si>
  <si>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</si>
  <si>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</si>
  <si>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</si>
  <si>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</si>
  <si>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</si>
  <si>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</si>
  <si>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</si>
  <si>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</si>
  <si>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</si>
  <si>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</si>
  <si>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</si>
  <si>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</si>
  <si>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</si>
  <si>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</si>
  <si>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</si>
  <si>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</si>
  <si>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</si>
  <si>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</si>
  <si>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</si>
  <si>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</si>
  <si>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</si>
  <si>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</si>
  <si>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</si>
  <si>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</si>
  <si>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</si>
  <si>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</si>
  <si>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</si>
  <si>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</si>
  <si>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</si>
  <si>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</si>
  <si>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</si>
  <si>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</si>
  <si>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</si>
  <si>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</si>
  <si>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</si>
  <si>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</si>
  <si>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</si>
  <si>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</si>
  <si>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</si>
  <si>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</si>
  <si>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</si>
  <si>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</si>
  <si>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</si>
  <si>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</si>
  <si>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</si>
  <si>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</si>
  <si>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</si>
  <si>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</si>
  <si>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</si>
  <si>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</si>
  <si>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</si>
  <si>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</si>
  <si>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</si>
  <si>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</si>
  <si>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</si>
  <si>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</si>
  <si>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</si>
  <si>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</si>
  <si>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</si>
  <si>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</si>
  <si>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</si>
  <si>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</si>
  <si>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</si>
  <si>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</si>
  <si>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</si>
  <si>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</si>
  <si>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</si>
  <si>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</si>
  <si>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</si>
  <si>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</si>
  <si>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</si>
  <si>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</si>
  <si>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</si>
  <si>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</si>
  <si>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</si>
  <si>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</si>
  <si>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</si>
  <si>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</si>
  <si>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</si>
  <si>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</si>
  <si>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</si>
  <si>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</si>
  <si>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</si>
  <si>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</si>
  <si>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</si>
  <si>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</si>
  <si>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</si>
  <si>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</si>
  <si>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</si>
  <si>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</si>
  <si>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</si>
  <si>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</si>
  <si>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</si>
  <si>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</si>
  <si>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</si>
  <si>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</si>
  <si>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</si>
  <si>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</si>
  <si>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</si>
  <si>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</si>
  <si>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</si>
  <si>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</si>
  <si>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</si>
  <si>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</si>
  <si>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</si>
  <si>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</si>
  <si>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</si>
  <si>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</si>
  <si>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</si>
  <si>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</si>
  <si>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</si>
  <si>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</si>
  <si>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</si>
  <si>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</si>
  <si>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</si>
  <si>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</si>
  <si>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</si>
  <si>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</si>
  <si>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</si>
  <si>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</si>
  <si>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</si>
  <si>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</si>
  <si>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</si>
  <si>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</si>
  <si>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</si>
  <si>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</si>
  <si>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(Do Minimum/ Do Nothing)</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</si>
  <si>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</si>
  <si>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Given our objectives of maintaining risk and supply interruption levels, this option has been deemed to be unacceptable, but forms the option against which the following options have been measured.</t>
  </si>
  <si>
    <t>Preferred</t>
  </si>
  <si>
    <t>The preferred option for our E&amp;I and telemetry asset class consists of a comprehensive suite of upgrades. This programme of works has been carefully selected in order to provide the backbone support for the interventions to be undertaken in other asset classes (for example through the full and partial E&amp;I upgrades). Many of our sites are utilising E&amp;I equipment that is now at the end of its useful life and/or is obsolete and can no longer adequately support the mechanical assets that rely on it. The investment driver for telemetry upgrades is also a mixture of asset health and obsolescence.</t>
  </si>
  <si>
    <t xml:space="preserve">Option 1 (preferred) and Option 3 (Do Less) deliver similar risk and service level reductions (meeting or overdelivering on these objectives in the case of risk and SI respectively). 
Both the Do Less and preferred option deliver paybacks inside of the 16 year threshold set out in Ofgem’s guidance so meet the criteria of the uncertainty objective. The key difference between these two options is that Option 3 (Do Less) achieves cost reduction by the consideration of the reduction of interventions which have health and safety and resilience investment drivers. It is therefore on guidance from subject matter experts and for health and safety and resilience reasons that we have deemed Option 3 to be unacceptable and chosen Option 1 as our preferred option. Option 1 will enable us to deliver a balanced programme of work ensuring we can meet our licence and customer commitments around reliability, safety, compliance and value for money. </t>
  </si>
  <si>
    <t>Do more - increase volume of upgrades by 20%</t>
  </si>
  <si>
    <t>We have considered the impact if we were to increase our interventions by 20% across the board. This would allow us to intervene across more sites, upgrading more E&amp;I assets to replace more of our aging assets with the latest technology. This was designed to be a pro-active option under which we increased the volume of interventions in order to ensure more of our sites were ready for the interventions likely to take place in RIIO-GD4, whilst also increasing our resilience by installing an additional 5 generators to provide back up power in case of an emergency.</t>
  </si>
  <si>
    <t>Option 2 the Do More has been rejected as this costs an additional £3.3m but this additional spend delivers little benefit in risk and service levels over and above that of the preferred option, where objectives for these are either being met or exceeded. Therefore, we have assessed the additional spend in this option to be unjustified.</t>
  </si>
  <si>
    <t>Do less - reduce volume of upgrades by 20%</t>
  </si>
  <si>
    <t xml:space="preserve">We considered the impact if we were to scale back our interventions in RIIO-GD3 in order to free up resource for other projects to be undertaken. We considered that our reduction in volume needed to produce a reasonable cost saving, whilst also freeing up enough resource to justify delaying some interventions, without undermining the entire portfolio of works. After careful consideration, we determined that a 20% reduction in volumes would be a reasonable option as it would both reduce our spend and free up enough resource that we could deploy colleagues and contractors elsewhere as necessary. </t>
  </si>
  <si>
    <t xml:space="preserve">Option 1 (preferred) and Option 3 (Do Less) deliver similar risk and service level reductions (meeting or overdelivering on these objectives in the case of risk and SI respectively). 
Both the Do Less and preferred option deliver paybacks inside of the 16 year threshold set out in Ofgem’s guidance so meet the criteria of the uncertainty objective. The key difference between these two options is that Option 3 (Do Less) achieves cost reduction by the consideration of the reduction of interventions which have health and safety and resilience investment drivers. </t>
  </si>
  <si>
    <t>N</t>
  </si>
  <si>
    <t>N/A</t>
  </si>
  <si>
    <t>Deferred investment</t>
  </si>
  <si>
    <t>The fourth option we considered was deferral of the investments detailed in our preferred option to RIIO-GD4.</t>
  </si>
  <si>
    <t>Given the drivers for this workstream are a mixture of asset health, obsolescence and compliance, we did not consider deferral of investment to be a viable option and for this reason it has not been modelled. (We would view risk and service level increases to be akin to the baseline option over RIIO-GD3 and deem this to be unacceptable against our objectives of maintaining risk and service levels.)</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</si>
  <si>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</si>
  <si>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</si>
  <si>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</si>
  <si>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</si>
  <si>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</si>
  <si>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</si>
  <si>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</si>
  <si>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</si>
  <si>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</si>
  <si>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</si>
  <si>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</si>
  <si>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</si>
  <si>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</si>
  <si>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</si>
  <si>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</si>
  <si>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</si>
  <si>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</si>
  <si>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</si>
  <si>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</si>
  <si>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</si>
  <si>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</si>
  <si>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</si>
  <si>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</si>
  <si>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</si>
  <si>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</si>
  <si>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</si>
  <si>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</si>
  <si>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</si>
  <si>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</si>
  <si>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</si>
  <si>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</si>
  <si>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</si>
  <si>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</si>
  <si>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</si>
  <si>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</si>
  <si>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</si>
  <si>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</si>
  <si>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</si>
  <si>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</si>
  <si>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</si>
  <si>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</si>
  <si>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</si>
  <si>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</si>
  <si>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</si>
  <si>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</si>
  <si>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</si>
  <si>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</si>
  <si>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</si>
  <si>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</si>
  <si>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</si>
  <si>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</si>
  <si>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</si>
  <si>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</si>
  <si>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</si>
  <si>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</si>
  <si>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</si>
  <si>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</si>
  <si>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</si>
  <si>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</si>
  <si>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</si>
  <si>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</si>
  <si>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</si>
  <si>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</si>
  <si>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</si>
  <si>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</si>
  <si>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</si>
  <si>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</si>
  <si>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</si>
  <si>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</si>
  <si>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</si>
  <si>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</si>
  <si>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</si>
  <si>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</si>
  <si>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</si>
  <si>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</si>
  <si>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</si>
  <si>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</si>
  <si>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</si>
  <si>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</si>
  <si>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</si>
  <si>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</si>
  <si>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</si>
  <si>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</si>
  <si>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</si>
  <si>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</si>
  <si>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</si>
  <si>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</si>
  <si>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</si>
  <si>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</si>
  <si>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</si>
  <si>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</si>
  <si>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</si>
  <si>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</si>
  <si>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</si>
  <si>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</si>
  <si>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</si>
  <si>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</si>
  <si>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</si>
  <si>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</si>
  <si>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</si>
  <si>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</si>
  <si>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</si>
  <si>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</si>
  <si>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</si>
  <si>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</si>
  <si>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</si>
  <si>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</si>
  <si>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</si>
  <si>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</si>
  <si>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</si>
  <si>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</si>
  <si>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</si>
  <si>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</si>
  <si>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</si>
  <si>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</si>
  <si>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</si>
  <si>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</si>
  <si>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</si>
  <si>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</si>
  <si>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</si>
  <si>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</si>
  <si>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</si>
  <si>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</si>
  <si>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</si>
  <si>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</si>
  <si>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</si>
  <si>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</si>
  <si>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</si>
  <si>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</si>
  <si>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</si>
  <si>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</si>
  <si>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</si>
  <si>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</si>
  <si>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</si>
  <si>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</si>
  <si>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</si>
  <si>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</si>
  <si>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</si>
  <si>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</si>
  <si>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</si>
  <si>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</si>
  <si>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</si>
  <si>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</si>
  <si>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</si>
  <si>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</si>
  <si>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</si>
  <si>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</si>
  <si>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</si>
  <si>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</si>
  <si>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</si>
  <si>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</si>
  <si>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</si>
  <si>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8.6 of A22.g NGN RIIO-GD3 Investment Decision Pack - Offtakes &amp; PRS - Electrical &amp; Instrumentation EJP</t>
  </si>
  <si>
    <t>Subject matter experts have been continually engaged on unit costs to ensure these are accurate. We will continue to monitor delivery against RIIO-GD3 unit costs.</t>
  </si>
  <si>
    <t xml:space="preserve">Some of our E&amp;I activities are quite specialist and reliant on a small pool of third party resource for delivery, so we are sometimes constrained by contractors' availability. </t>
  </si>
  <si>
    <t>We aim to try and reduce our reliance on this limited resource by using our internal design team as much as possible and we will continue to work with our contract delivery partners to develop staff and ensure that we are able to support all works both internally and externally. E&amp;I approvers and appraisers who are vital to design sign off are also quite limited, so we are also working to add new people to the list of approvers and appraisers, both internally and externally, to try and remove this as a bottleneck.</t>
  </si>
  <si>
    <t>N/A - all comments covered in mitigation.</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</si>
  <si>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</si>
  <si>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</si>
  <si>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</si>
  <si>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</si>
  <si>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</si>
  <si>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A22.g.NGN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</si>
  <si>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</si>
  <si>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</si>
  <si>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</si>
  <si>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</si>
  <si>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</si>
  <si>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</si>
  <si>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</si>
  <si>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</si>
  <si>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</si>
  <si>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</si>
  <si>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</si>
  <si>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</si>
  <si>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</si>
  <si>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</si>
  <si>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</si>
  <si>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</si>
  <si>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</si>
  <si>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</si>
  <si>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</si>
  <si>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Offtake and PRS assets are a critical part of our gas transportation service and require ongoing maintenance, repair, refurbishment and replacement to ensure we manage increasing risks associated with asset health. E&amp;I is critical for our network. E&amp;I provides the backbone which ensures our assets can integrate into our network as a whole by combining electrical engineering with instrumentation technology. Our electrical assets are critical to support of safe working on our PRS and offtakes sites ensuring adequate lighting and heating are provided along with providing power for instrumentation, telemetry, emergency and back up power to systems like our preheating and security systems. Our Instrumentation is vital to enable NGN System control to remotely monitor and control the network 24/7. It is also critical for monitoring performance and providing reliable indications for all safety related functions in the network, from monitoring LGT injection rates to slam shut indications and enabling remote pressure and temperature control.  Continued investment in E&amp;I is vital to ensure that our assets can function at optimal performance but also to minimise the risk of our assets or infrastructure becoming obsolete.
Drivers for required investment include deteriorating age and condition of E&amp;I equipment. Without investment to counteract this we would be facing increased risk and supply interruption levels (including increased duration of interruptions). We have also identified the need for resilience investments in electrical generators on our sites in response to findings from Storm Arwen. Health and safety is also driving investment in lighting columns over RIIO-GD3. Without these investments, we would not be able to maintain a safe, resilient and compliant network for our customers and our workforce. A22.g NGN RIIO-GD3 Investment Decision Pack - Offtakes &amp; PRS - Electrical &amp; Instrumentation EJP</t>
  </si>
  <si>
    <t>Expenditure Profile - Summary</t>
  </si>
  <si>
    <t>Post RIIO3</t>
  </si>
  <si>
    <t>(£m)</t>
  </si>
  <si>
    <t>Capitalised costs</t>
  </si>
  <si>
    <t>Non-capitalised costs</t>
  </si>
  <si>
    <t>Asset Class</t>
  </si>
  <si>
    <t>Unit</t>
  </si>
  <si>
    <t>Output</t>
  </si>
  <si>
    <t>Electrical &amp; Instrumentation</t>
  </si>
  <si>
    <t>Ongoing maintenance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</si>
  <si>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</si>
  <si>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</si>
  <si>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</si>
  <si>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</si>
  <si>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</si>
  <si>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</si>
  <si>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</si>
  <si>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</si>
  <si>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</si>
  <si>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</si>
  <si>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</si>
  <si>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</si>
  <si>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</si>
  <si>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</si>
  <si>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</si>
  <si>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</si>
  <si>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</si>
  <si>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</si>
  <si>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</si>
  <si>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</si>
  <si>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</si>
  <si>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</si>
  <si>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</si>
  <si>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</si>
  <si>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</si>
  <si>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</si>
  <si>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</si>
  <si>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</si>
  <si>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</si>
  <si>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</si>
  <si>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</si>
  <si>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</si>
  <si>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</si>
  <si>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</si>
  <si>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</si>
  <si>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</si>
  <si>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</si>
  <si>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</si>
  <si>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</si>
  <si>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</si>
  <si>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</si>
  <si>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</si>
  <si>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</si>
  <si>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</si>
  <si>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</si>
  <si>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</si>
  <si>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</si>
  <si>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</si>
  <si>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</si>
  <si>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</si>
  <si>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</si>
  <si>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</si>
  <si>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</si>
  <si>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</si>
  <si>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</si>
  <si>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</si>
  <si>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</si>
  <si>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</si>
  <si>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</si>
  <si>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</si>
  <si>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</si>
  <si>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</si>
  <si>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</si>
  <si>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</si>
  <si>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</si>
  <si>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</si>
  <si>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</si>
  <si>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</si>
  <si>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</si>
  <si>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</si>
  <si>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</si>
  <si>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</si>
  <si>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</si>
  <si>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</si>
  <si>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</si>
  <si>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</si>
  <si>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</si>
  <si>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</si>
  <si>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</si>
  <si>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</si>
  <si>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</si>
  <si>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</si>
  <si>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</si>
  <si>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</si>
  <si>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</si>
  <si>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</si>
  <si>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</si>
  <si>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</si>
  <si>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</si>
  <si>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</si>
  <si>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</si>
  <si>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</si>
  <si>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</si>
  <si>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</si>
  <si>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</si>
  <si>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</si>
  <si>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</si>
  <si>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</si>
  <si>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</si>
  <si>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</si>
  <si>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</si>
  <si>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</si>
  <si>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</si>
  <si>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</si>
  <si>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</si>
  <si>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</si>
  <si>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</si>
  <si>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</si>
  <si>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</si>
  <si>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</si>
  <si>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</si>
  <si>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</si>
  <si>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</si>
  <si>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</si>
  <si>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</si>
  <si>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</si>
  <si>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</si>
  <si>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</si>
  <si>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</si>
  <si>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</si>
  <si>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</si>
  <si>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</si>
  <si>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</si>
  <si>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</si>
  <si>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</si>
  <si>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</si>
  <si>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For BPDT presentation E&amp;I interventions have been included within mechanical asset risk evaluations</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</si>
  <si>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</si>
  <si>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</si>
  <si>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</si>
  <si>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</si>
  <si>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</si>
  <si>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</si>
  <si>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</si>
  <si>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</si>
  <si>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</si>
  <si>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</si>
  <si>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</si>
  <si>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</si>
  <si>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Our Offtake and PRS assets are a critical part of our gas transportation service and require ongoing maintenance, repair, refurbishment and replacement to ensure we manage increasing risks associated with asset health. E&amp;I is critical for our network. E&amp;I provides the backbone which ensures our assets can integrate into our network as a whole by combining electrical engineering with instrumentation technology. Our electrical assets are critical to support of safe working on our PRS and offtakes sites ensuring adequate lighting and heating are provided along with providing power for instrumentation, telemetry, emergency and back up power to systems like our preheating and security systems. Our Instrumentation is vital to enable NGN System control to remotely monitor and control the network 24/7. It is also critical for monitoring performance and providing reliable indications for all safety related functions in the network, from monitoring LGT injection rates to slam shut indications and enabling remote pressure and temperature control.  Continued investment in E&amp;I is vital to ensure that our assets can function at optimal performance but also to minimise the risk of our assets or infrastructure becoming obsolete.
Drivers for required investment include deteriorating age and condition of E&amp;I equipment. Without investment to counteract this we would be facing increased risk and supply interruption levels (including increased duration of interruptions). We have also identified the need for resilience investments in electrical generators on our sites in response to findings from Storm Arwen. Health and safety is also driving investment in lighting columns over RIIO-GD3. Without these investments, we would not be able to maintain a safe, resilient and compliant network for our customers and our workforce. A22.g NGN RIIO-GD3 Investment Decision Pack - Offtakes &amp; PRS - Electrical &amp; Instrumentation EJP.</t>
  </si>
  <si>
    <t>E&amp;I - full upgrades</t>
  </si>
  <si>
    <t>For further discussion see A22.g NGN RIIO-GD3 Investment Decision Pack - Offtakes &amp; PRS - Electrical &amp; Instrumentation EJP</t>
  </si>
  <si>
    <t>E&amp;I - partial upgrades</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</si>
  <si>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</si>
  <si>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</si>
  <si>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</si>
  <si>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</si>
  <si>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</si>
  <si>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</si>
  <si>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</si>
  <si>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</si>
  <si>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</si>
  <si>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</si>
  <si>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</si>
  <si>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</si>
  <si>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</si>
  <si>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</si>
  <si>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</si>
  <si>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</si>
  <si>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</si>
  <si>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</si>
  <si>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</si>
  <si>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</si>
  <si>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</si>
  <si>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</si>
  <si>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</si>
  <si>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</si>
  <si>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</si>
  <si>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</si>
  <si>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</si>
  <si>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</si>
  <si>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</si>
  <si>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</si>
  <si>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</si>
  <si>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</si>
  <si>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</si>
  <si>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</si>
  <si>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</si>
  <si>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</si>
  <si>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</si>
  <si>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</si>
  <si>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</si>
  <si>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</si>
  <si>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</si>
  <si>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</si>
  <si>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</si>
  <si>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</si>
  <si>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</si>
  <si>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</si>
  <si>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We considered the impact if we were to scale back our interventions in RIIO-GD3 in order to free up resource for other projects to be undertaken. We considered that our reduction in volume needed to produce a reasonable cost saving, whilst also freeing up enough resource to justify delaying some interventions, without undermining the entire portfolio of works. After careful consideration, we determined that a 20% reduction in volumes would be a reasonable option as it would both reduce our spend and free up enough resource that we could deploy colleagues and contractors elsewhere as necessary.</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</si>
  <si>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this at risk, in particular health and safety and resilience</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</si>
</sst>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0;[Red]\(#,##0.0000000\);\-"/>
    <numFmt numFmtId="182" formatCode="#,##0.00000000;[Red]\(#,##0.00000000\);\-"/>
  </numFmts>
  <fonts count="57">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sz val="10"/>
      <color rgb="FF000000"/>
      <name val="Verdana"/>
      <family val="2"/>
    </font>
    <font>
      <b/>
      <sz val="10"/>
      <color rgb="FF000000"/>
      <name val="Verdana"/>
      <family val="2"/>
    </font>
    <font>
      <sz val="11"/>
      <color rgb="FF242424"/>
      <name val="Aptos Narrow"/>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54">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8" fillId="0" borderId="0"/>
    <xf numFmtId="0" fontId="49" fillId="0" borderId="0" applyNumberFormat="0" applyFill="0" applyBorder="0" applyAlignment="0" applyProtection="0">
      <alignment vertical="top"/>
      <protection locked="0"/>
    </xf>
    <xf numFmtId="9" fontId="48"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50" fillId="20" borderId="0" applyBorder="0">
      <alignment horizontal="center" vertical="center" wrapText="1"/>
    </xf>
    <xf numFmtId="0" fontId="48"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493">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2"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3"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180" fontId="13" fillId="5" borderId="1" xfId="0" applyNumberFormat="1" applyFont="1" applyFill="1" applyBorder="1" applyAlignment="1">
      <alignment horizontal="center" vertical="center"/>
    </xf>
    <xf numFmtId="0" fontId="55" fillId="23" borderId="14" xfId="0" applyFont="1" applyFill="1" applyBorder="1" applyAlignment="1">
      <alignment horizontal="left" vertical="center"/>
    </xf>
    <xf numFmtId="0" fontId="55" fillId="23" borderId="1" xfId="0" applyFont="1" applyFill="1" applyBorder="1" applyAlignment="1">
      <alignment horizontal="left" vertical="center"/>
    </xf>
    <xf numFmtId="0" fontId="55" fillId="23" borderId="6" xfId="0" applyFont="1" applyFill="1" applyBorder="1" applyAlignment="1">
      <alignment horizontal="left" vertical="center"/>
    </xf>
    <xf numFmtId="0" fontId="54" fillId="0" borderId="0" xfId="0" applyFont="1"/>
    <xf numFmtId="0" fontId="55" fillId="23" borderId="6" xfId="0" applyFont="1" applyFill="1" applyBorder="1" applyAlignment="1">
      <alignment horizontal="center" vertical="center"/>
    </xf>
    <xf numFmtId="0" fontId="55" fillId="23" borderId="14" xfId="0" applyFont="1" applyFill="1" applyBorder="1" applyAlignment="1">
      <alignment horizontal="left" vertical="center" wrapText="1"/>
    </xf>
    <xf numFmtId="49" fontId="13" fillId="5" borderId="14" xfId="0" applyNumberFormat="1" applyFont="1" applyFill="1" applyBorder="1" applyAlignment="1" applyProtection="1">
      <alignment horizontal="left" vertical="center" wrapText="1"/>
      <protection locked="0"/>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2"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lignment horizontal="center" vertical="center"/>
    </xf>
    <xf numFmtId="180" fontId="0" fillId="5" borderId="1" xfId="0" applyNumberFormat="1" applyFill="1" applyBorder="1" applyAlignment="1">
      <alignment horizontal="center" vertical="center"/>
    </xf>
    <xf numFmtId="10" fontId="56" fillId="0" borderId="0" xfId="0" applyNumberFormat="1" applyFont="1"/>
    <xf numFmtId="169" fontId="0" fillId="5" borderId="14" xfId="0" applyNumberFormat="1" applyFill="1" applyBorder="1" applyAlignment="1" applyProtection="1">
      <alignment horizontal="left" vertical="center"/>
      <protection locked="0"/>
    </xf>
    <xf numFmtId="169" fontId="0" fillId="5" borderId="14" xfId="0" applyNumberFormat="1" applyFill="1" applyBorder="1" applyAlignment="1" applyProtection="1">
      <alignmen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41" fillId="0" borderId="1" xfId="6" applyFont="1" applyFill="1" applyBorder="1" applyAlignment="1" applyProtection="1">
      <alignment horizontal="left" vertical="center"/>
    </xf>
    <xf numFmtId="0" fontId="13" fillId="16" borderId="1" xfId="14" applyFont="1" applyFill="1" applyBorder="1" applyAlignment="1">
      <alignment horizontal="center"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14" fillId="0" borderId="4" xfId="14" applyFont="1" applyBorder="1" applyAlignment="1">
      <alignment horizontal="center"/>
    </xf>
    <xf numFmtId="0" fontId="14" fillId="0" borderId="3" xfId="14" applyFont="1" applyBorder="1" applyAlignment="1">
      <alignment horizontal="center"/>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5" fillId="0" borderId="1" xfId="14" applyFont="1" applyBorder="1" applyAlignment="1">
      <alignment horizontal="left" vertical="center"/>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3"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left" vertical="center"/>
      <protection locked="0"/>
    </xf>
    <xf numFmtId="169" fontId="0" fillId="5" borderId="47" xfId="0" applyNumberFormat="1" applyFill="1" applyBorder="1" applyAlignment="1" applyProtection="1">
      <alignment horizontal="left" vertical="center"/>
      <protection locked="0"/>
    </xf>
    <xf numFmtId="0" fontId="51" fillId="21" borderId="38" xfId="0" applyFont="1" applyFill="1" applyBorder="1" applyAlignment="1">
      <alignment horizontal="center"/>
    </xf>
    <xf numFmtId="0" fontId="51" fillId="21" borderId="7" xfId="0" applyFont="1" applyFill="1" applyBorder="1" applyAlignment="1">
      <alignment horizontal="center"/>
    </xf>
    <xf numFmtId="0" fontId="51" fillId="21" borderId="52" xfId="0" applyFont="1" applyFill="1" applyBorder="1" applyAlignment="1">
      <alignment horizontal="center"/>
    </xf>
    <xf numFmtId="0" fontId="13" fillId="0" borderId="58" xfId="0" applyFont="1" applyBorder="1" applyAlignment="1">
      <alignment horizontal="center" wrapText="1"/>
    </xf>
    <xf numFmtId="0" fontId="13" fillId="0" borderId="21" xfId="0" applyFont="1" applyBorder="1" applyAlignment="1">
      <alignment horizontal="center" wrapText="1"/>
    </xf>
    <xf numFmtId="0" fontId="13" fillId="0" borderId="55"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58" xfId="0" applyFont="1" applyBorder="1" applyAlignment="1">
      <alignment horizontal="center" vertical="top" wrapText="1"/>
    </xf>
    <xf numFmtId="0" fontId="13" fillId="0" borderId="21" xfId="0" applyFont="1" applyBorder="1" applyAlignment="1">
      <alignment horizontal="center" vertical="top" wrapText="1"/>
    </xf>
    <xf numFmtId="0" fontId="13" fillId="0" borderId="55"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0" fontId="0" fillId="0" borderId="0" xfId="0" applyAlignment="1">
      <alignment horizontal="center" wrapText="1"/>
    </xf>
    <xf numFmtId="0" fontId="13" fillId="0" borderId="1" xfId="0" applyFont="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169" fontId="0" fillId="5" borderId="18"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cellXfs>
  <cellStyles count="54">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omma 2 2 2" xfId="45" xr:uid="{A32CB8A2-DE29-443C-BAA2-93E07B69DD2F}"/>
    <cellStyle name="Comma 2 3" xfId="41" xr:uid="{9F5F598F-60D7-43D1-B8F8-78F41F238613}"/>
    <cellStyle name="Currency 2" xfId="4" xr:uid="{00000000-0005-0000-0000-000006000000}"/>
    <cellStyle name="Currency 2 2" xfId="21" xr:uid="{0EEF1AA9-F31C-4DA3-AA1C-623F9133D6EB}"/>
    <cellStyle name="Currency 2 2 2" xfId="46" xr:uid="{EF2B1C64-029B-4630-BE7B-87892D55FDF5}"/>
    <cellStyle name="Currency 2 3" xfId="24" xr:uid="{4337EDB6-CBD7-4301-BAD2-45A03F8FFBB3}"/>
    <cellStyle name="Currency 2 3 2" xfId="48" xr:uid="{FA4CB5C3-75AF-42D8-BDFA-8A1D5EE340E5}"/>
    <cellStyle name="Currency 2 4" xfId="42" xr:uid="{18DAD18B-68A4-4CFA-B453-B5D3E82A57B4}"/>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10 2" xfId="49" xr:uid="{15D2DF35-FDF8-47C6-9045-0C2D7E47580A}"/>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2 2 2" xfId="47" xr:uid="{6F2E5166-47AE-46BA-921B-0E03CF79D983}"/>
    <cellStyle name="Normal 2 2 3" xfId="43" xr:uid="{8053F6C7-8EA5-4B9A-BC76-BCDFAFE9EEC0}"/>
    <cellStyle name="Normal 2 3" xfId="39" xr:uid="{F471C65D-422F-43F0-80E1-B8977A2CD6F5}"/>
    <cellStyle name="Normal 2 3 10 4" xfId="38" xr:uid="{4F4DB750-E4B7-4A70-A6D6-72E232E0EE44}"/>
    <cellStyle name="Normal 228" xfId="33" xr:uid="{83E602C7-3B8B-40C0-9F08-259F40E36540}"/>
    <cellStyle name="Normal 228 2" xfId="50" xr:uid="{F2EE6485-3C5E-48E9-9B3E-AE4A4D6B6EE8}"/>
    <cellStyle name="Normal 232" xfId="34" xr:uid="{9F05C433-66D2-4CC9-8C85-CF1FE762C5D8}"/>
    <cellStyle name="Normal 232 2" xfId="51" xr:uid="{37DE6EA8-CDB7-4068-83CD-072C06443ABC}"/>
    <cellStyle name="Normal 233" xfId="35" xr:uid="{AEFB5264-9817-44AF-B195-2F52341710F4}"/>
    <cellStyle name="Normal 233 2" xfId="52" xr:uid="{58554BBB-ED94-4080-B7A2-99B1DCD906A4}"/>
    <cellStyle name="Normal 3" xfId="28" xr:uid="{BA35DF3C-3E5F-4629-8643-DCF723FAF017}"/>
    <cellStyle name="Normal 98" xfId="36" xr:uid="{8CC386FD-3CEA-4396-A67A-39DE6C7CFC7B}"/>
    <cellStyle name="Normal 98 2" xfId="53" xr:uid="{FE8DB874-0504-4417-9BF7-93A209F41627}"/>
    <cellStyle name="Percent" xfId="9" builtinId="5"/>
    <cellStyle name="Percent 2" xfId="2" xr:uid="{00000000-0005-0000-0000-00000E000000}"/>
    <cellStyle name="Percent 2 2" xfId="19" xr:uid="{47D720D4-4204-4BF5-AABF-D67E791E1301}"/>
    <cellStyle name="Percent 2 2 2" xfId="44" xr:uid="{BEF1B06B-1419-4EF4-B59C-9CAF75A33C01}"/>
    <cellStyle name="Percent 2 3" xfId="26" xr:uid="{9AE7B663-DCFE-430D-9312-70609CAD0D17}"/>
    <cellStyle name="Percent 2 4" xfId="30" xr:uid="{70A8A3B3-F236-4892-A4E5-4E76201FF67D}"/>
    <cellStyle name="Percent 2 5" xfId="40" xr:uid="{C9FB64C7-D27C-4FEA-B905-C64EAA2A6C8B}"/>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85836EEB-7A3F-4A47-BE09-D29007E09E58}"/>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y Collister" id="{5C211578-FDCF-4930-A3D0-1DE3F9AFEE26}" userId="S::kcollister@northerngas.co.uk::e49bcef7-75cc-49b9-9788-5bca18e931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4" dT="2024-10-17T20:52:50.48" personId="{5C211578-FDCF-4930-A3D0-1DE3F9AFEE26}" id="{EEACD45C-12B1-494B-86A5-C1243EA6FE37}">
    <text>E&amp;I full upgrade</text>
  </threadedComment>
  <threadedComment ref="C55" dT="2024-10-17T20:53:48.20" personId="{5C211578-FDCF-4930-A3D0-1DE3F9AFEE26}" id="{8C78D094-729C-4295-8FE8-B0C629910A76}">
    <text>E&amp;I partial upgrades</text>
  </threadedComment>
</ThreadedComments>
</file>

<file path=xl/threadedComments/threadedComment2.xml><?xml version="1.0" encoding="utf-8"?>
<ThreadedComments xmlns="http://schemas.microsoft.com/office/spreadsheetml/2018/threadedcomments" xmlns:x="http://schemas.openxmlformats.org/spreadsheetml/2006/main">
  <threadedComment ref="C54" dT="2024-10-17T20:52:50.48" personId="{5C211578-FDCF-4930-A3D0-1DE3F9AFEE26}" id="{0990B166-292A-4B7F-82D6-BD6AC5FB0922}">
    <text>E&amp;I full upgrade</text>
  </threadedComment>
  <threadedComment ref="C55" dT="2024-10-17T20:53:48.20" personId="{5C211578-FDCF-4930-A3D0-1DE3F9AFEE26}" id="{5888BA20-EA8F-4C89-9051-31BE137FABD4}">
    <text>E&amp;I partial upgrades</text>
  </threadedComment>
</ThreadedComments>
</file>

<file path=xl/threadedComments/threadedComment3.xml><?xml version="1.0" encoding="utf-8"?>
<ThreadedComments xmlns="http://schemas.microsoft.com/office/spreadsheetml/2018/threadedcomments" xmlns:x="http://schemas.openxmlformats.org/spreadsheetml/2006/main">
  <threadedComment ref="C54" dT="2024-10-17T20:52:50.48" personId="{5C211578-FDCF-4930-A3D0-1DE3F9AFEE26}" id="{2E6F3C08-220D-4A96-9601-EC2060180472}">
    <text>E&amp;I full upgrade</text>
  </threadedComment>
  <threadedComment ref="C55" dT="2024-10-17T20:53:48.20" personId="{5C211578-FDCF-4930-A3D0-1DE3F9AFEE26}" id="{69D8EFDC-C5E1-410D-8780-7B589107547C}">
    <text>E&amp;I partial upgrades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7" t="s">
        <v>0</v>
      </c>
      <c r="B7" s="337"/>
      <c r="C7" s="337"/>
      <c r="D7" s="337"/>
      <c r="E7" s="337"/>
      <c r="F7" s="337"/>
      <c r="G7" s="337"/>
      <c r="H7" s="337"/>
      <c r="I7" s="337"/>
      <c r="J7" s="337"/>
    </row>
    <row r="8" spans="1:10">
      <c r="A8" s="338"/>
      <c r="B8" s="338"/>
      <c r="C8" s="338"/>
      <c r="D8" s="338"/>
      <c r="E8" s="338"/>
      <c r="F8" s="338"/>
      <c r="G8" s="338"/>
      <c r="H8" s="338"/>
      <c r="I8" s="338"/>
      <c r="J8" s="338"/>
    </row>
    <row r="9" spans="1:10">
      <c r="A9" s="339"/>
      <c r="B9" s="339"/>
      <c r="C9" s="339"/>
      <c r="D9" s="339"/>
      <c r="E9" s="339"/>
      <c r="F9" s="339"/>
      <c r="G9" s="339"/>
      <c r="H9" s="339"/>
      <c r="I9" s="339"/>
      <c r="J9" s="339"/>
    </row>
    <row r="10" spans="1:10">
      <c r="A10" s="340" t="s">
        <v>1</v>
      </c>
      <c r="B10" s="341"/>
      <c r="C10" s="343"/>
      <c r="D10" s="344"/>
      <c r="E10" s="346" t="s">
        <v>2</v>
      </c>
      <c r="F10" s="346"/>
      <c r="G10" s="348"/>
      <c r="H10" s="348"/>
      <c r="I10" s="348"/>
      <c r="J10" s="348"/>
    </row>
    <row r="11" spans="1:10">
      <c r="A11" s="342"/>
      <c r="B11" s="342"/>
      <c r="C11" s="345"/>
      <c r="D11" s="345"/>
      <c r="E11" s="347"/>
      <c r="F11" s="347"/>
      <c r="G11" s="335"/>
      <c r="H11" s="335"/>
      <c r="I11" s="335"/>
      <c r="J11" s="335"/>
    </row>
    <row r="12" spans="1:10">
      <c r="A12" s="342"/>
      <c r="B12" s="342"/>
      <c r="C12" s="345"/>
      <c r="D12" s="345"/>
      <c r="E12" s="347"/>
      <c r="F12" s="347"/>
      <c r="G12" s="335"/>
      <c r="H12" s="335"/>
      <c r="I12" s="335"/>
      <c r="J12" s="335"/>
    </row>
    <row r="13" spans="1:10">
      <c r="A13" s="342"/>
      <c r="B13" s="342"/>
      <c r="C13" s="345"/>
      <c r="D13" s="345"/>
      <c r="E13" s="347"/>
      <c r="F13" s="347"/>
      <c r="G13" s="335"/>
      <c r="H13" s="335"/>
      <c r="I13" s="335"/>
      <c r="J13" s="335"/>
    </row>
    <row r="14" spans="1:10">
      <c r="A14" s="342"/>
      <c r="B14" s="342"/>
      <c r="C14" s="345"/>
      <c r="D14" s="345"/>
      <c r="E14" s="347" t="s">
        <v>3</v>
      </c>
      <c r="F14" s="347"/>
      <c r="G14" s="335" t="s">
        <v>4</v>
      </c>
      <c r="H14" s="335"/>
      <c r="I14" s="335"/>
      <c r="J14" s="335"/>
    </row>
    <row r="15" spans="1:10">
      <c r="A15" s="342"/>
      <c r="B15" s="342"/>
      <c r="C15" s="345"/>
      <c r="D15" s="345"/>
      <c r="E15" s="347"/>
      <c r="F15" s="347"/>
      <c r="G15" s="335"/>
      <c r="H15" s="335"/>
      <c r="I15" s="335"/>
      <c r="J15" s="335"/>
    </row>
    <row r="16" spans="1:10">
      <c r="A16" s="342"/>
      <c r="B16" s="342"/>
      <c r="C16" s="345"/>
      <c r="D16" s="345"/>
      <c r="E16" s="347"/>
      <c r="F16" s="347"/>
      <c r="G16" s="335"/>
      <c r="H16" s="335"/>
      <c r="I16" s="335"/>
      <c r="J16" s="335"/>
    </row>
    <row r="17" spans="1:10">
      <c r="A17" s="342"/>
      <c r="B17" s="342"/>
      <c r="C17" s="345"/>
      <c r="D17" s="345"/>
      <c r="E17" s="347"/>
      <c r="F17" s="347"/>
      <c r="G17" s="335"/>
      <c r="H17" s="335"/>
      <c r="I17" s="335"/>
      <c r="J17" s="335"/>
    </row>
    <row r="18" spans="1:10">
      <c r="A18" s="342"/>
      <c r="B18" s="342"/>
      <c r="C18" s="345"/>
      <c r="D18" s="345"/>
      <c r="E18" s="347" t="s">
        <v>5</v>
      </c>
      <c r="F18" s="347"/>
      <c r="G18" s="335"/>
      <c r="H18" s="335"/>
      <c r="I18" s="335"/>
      <c r="J18" s="335"/>
    </row>
    <row r="19" spans="1:10">
      <c r="A19" s="342"/>
      <c r="B19" s="342"/>
      <c r="C19" s="345"/>
      <c r="D19" s="345"/>
      <c r="E19" s="347"/>
      <c r="F19" s="347"/>
      <c r="G19" s="335"/>
      <c r="H19" s="335"/>
      <c r="I19" s="335"/>
      <c r="J19" s="335"/>
    </row>
    <row r="20" spans="1:10">
      <c r="A20" s="342"/>
      <c r="B20" s="342"/>
      <c r="C20" s="345"/>
      <c r="D20" s="345"/>
      <c r="E20" s="347"/>
      <c r="F20" s="347"/>
      <c r="G20" s="335"/>
      <c r="H20" s="335"/>
      <c r="I20" s="335"/>
      <c r="J20" s="335"/>
    </row>
    <row r="21" spans="1:10">
      <c r="A21" s="342"/>
      <c r="B21" s="342"/>
      <c r="C21" s="345"/>
      <c r="D21" s="345"/>
      <c r="E21" s="347"/>
      <c r="F21" s="347"/>
      <c r="G21" s="335"/>
      <c r="H21" s="335"/>
      <c r="I21" s="335"/>
      <c r="J21" s="335"/>
    </row>
    <row r="22" spans="1:10">
      <c r="A22" s="342"/>
      <c r="B22" s="342"/>
      <c r="C22" s="345"/>
      <c r="D22" s="345"/>
      <c r="E22" s="347" t="s">
        <v>6</v>
      </c>
      <c r="F22" s="347"/>
      <c r="G22" s="336"/>
      <c r="H22" s="335"/>
      <c r="I22" s="335"/>
      <c r="J22" s="335"/>
    </row>
    <row r="23" spans="1:10">
      <c r="A23" s="342"/>
      <c r="B23" s="342"/>
      <c r="C23" s="345"/>
      <c r="D23" s="345"/>
      <c r="E23" s="347"/>
      <c r="F23" s="347"/>
      <c r="G23" s="335"/>
      <c r="H23" s="335"/>
      <c r="I23" s="335"/>
      <c r="J23" s="335"/>
    </row>
    <row r="24" spans="1:10">
      <c r="A24" s="342"/>
      <c r="B24" s="342"/>
      <c r="C24" s="345"/>
      <c r="D24" s="345"/>
      <c r="E24" s="347"/>
      <c r="F24" s="347"/>
      <c r="G24" s="335"/>
      <c r="H24" s="335"/>
      <c r="I24" s="335"/>
      <c r="J24" s="335"/>
    </row>
    <row r="25" spans="1:10">
      <c r="A25" s="342"/>
      <c r="B25" s="342"/>
      <c r="C25" s="345"/>
      <c r="D25" s="345"/>
      <c r="E25" s="347"/>
      <c r="F25" s="347"/>
      <c r="G25" s="335"/>
      <c r="H25" s="335"/>
      <c r="I25" s="335"/>
      <c r="J25" s="335"/>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6" spans="1:19">
      <c r="A6" s="4" t="s">
        <v>500</v>
      </c>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76" t="s">
        <v>503</v>
      </c>
      <c r="C23" s="476"/>
      <c r="D23" s="476"/>
      <c r="E23" s="476"/>
      <c r="F23" s="476"/>
      <c r="G23" s="476"/>
      <c r="H23" s="476"/>
      <c r="I23" s="476"/>
      <c r="J23" s="476"/>
      <c r="K23" s="476"/>
      <c r="L23" s="476"/>
      <c r="M23" s="476"/>
      <c r="N23" s="476"/>
      <c r="O23" s="476"/>
      <c r="P23" s="476"/>
      <c r="Q23" s="476"/>
      <c r="R23" s="476"/>
      <c r="S23" s="476"/>
    </row>
    <row r="24" spans="1:19">
      <c r="A24" s="158" t="s">
        <v>484</v>
      </c>
      <c r="B24" s="476" t="s">
        <v>504</v>
      </c>
      <c r="C24" s="476"/>
      <c r="D24" s="476"/>
      <c r="E24" s="476"/>
      <c r="F24" s="476"/>
      <c r="G24" s="476"/>
      <c r="H24" s="476"/>
      <c r="I24" s="476"/>
      <c r="J24" s="476"/>
      <c r="K24" s="476"/>
      <c r="L24" s="476"/>
      <c r="M24" s="476"/>
      <c r="N24" s="476"/>
      <c r="O24" s="476"/>
      <c r="P24" s="476"/>
      <c r="Q24" s="476"/>
      <c r="R24" s="476"/>
      <c r="S24" s="476"/>
    </row>
    <row r="25" spans="1:19">
      <c r="A25" s="159" t="s">
        <v>387</v>
      </c>
      <c r="B25" s="476" t="s">
        <v>505</v>
      </c>
      <c r="C25" s="476"/>
      <c r="D25" s="476"/>
      <c r="E25" s="476"/>
      <c r="F25" s="476"/>
      <c r="G25" s="476"/>
      <c r="H25" s="476"/>
      <c r="I25" s="476"/>
      <c r="J25" s="476"/>
      <c r="K25" s="476"/>
      <c r="L25" s="476"/>
      <c r="M25" s="476"/>
      <c r="N25" s="476"/>
      <c r="O25" s="476"/>
      <c r="P25" s="476"/>
      <c r="Q25" s="476"/>
      <c r="R25" s="476"/>
      <c r="S25" s="476"/>
    </row>
    <row r="26" spans="1:19">
      <c r="A26" s="159" t="s">
        <v>463</v>
      </c>
      <c r="B26" s="476" t="s">
        <v>505</v>
      </c>
      <c r="C26" s="476"/>
      <c r="D26" s="476"/>
      <c r="E26" s="476"/>
      <c r="F26" s="476"/>
      <c r="G26" s="476"/>
      <c r="H26" s="476"/>
      <c r="I26" s="476"/>
      <c r="J26" s="476"/>
      <c r="K26" s="476"/>
      <c r="L26" s="476"/>
      <c r="M26" s="476"/>
      <c r="N26" s="476"/>
      <c r="O26" s="476"/>
      <c r="P26" s="476"/>
      <c r="Q26" s="476"/>
      <c r="R26" s="476"/>
      <c r="S26" s="476"/>
    </row>
    <row r="27" spans="1:19">
      <c r="A27" s="159" t="s">
        <v>464</v>
      </c>
      <c r="B27" s="476" t="s">
        <v>505</v>
      </c>
      <c r="C27" s="476"/>
      <c r="D27" s="476"/>
      <c r="E27" s="476"/>
      <c r="F27" s="476"/>
      <c r="G27" s="476"/>
      <c r="H27" s="476"/>
      <c r="I27" s="476"/>
      <c r="J27" s="476"/>
      <c r="K27" s="476"/>
      <c r="L27" s="476"/>
      <c r="M27" s="476"/>
      <c r="N27" s="476"/>
      <c r="O27" s="476"/>
      <c r="P27" s="476"/>
      <c r="Q27" s="476"/>
      <c r="R27" s="476"/>
      <c r="S27" s="476"/>
    </row>
    <row r="31" spans="1:19">
      <c r="A31" s="4" t="s">
        <v>506</v>
      </c>
    </row>
    <row r="32" spans="1:19">
      <c r="A32" t="s">
        <v>507</v>
      </c>
    </row>
    <row r="34" spans="1:1">
      <c r="A34" s="4" t="s">
        <v>508</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zoomScale="60" zoomScaleNormal="60" workbookViewId="0">
      <selection activeCell="E60" sqref="E60"/>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765625" bestFit="1" customWidth="1"/>
    <col min="6" max="6" width="20" bestFit="1" customWidth="1"/>
    <col min="7" max="7" width="15.765625" customWidth="1"/>
    <col min="8" max="49" width="14.61328125" customWidth="1"/>
    <col min="50" max="53" width="10.23046875" bestFit="1" customWidth="1"/>
    <col min="54" max="54" width="14.23046875" bestFit="1"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t="s">
        <v>164</v>
      </c>
      <c r="E4" s="53" t="s">
        <v>338</v>
      </c>
      <c r="F4" s="91">
        <v>45632</v>
      </c>
      <c r="G4" s="28"/>
      <c r="H4" s="10"/>
      <c r="I4" s="421"/>
      <c r="J4" s="422"/>
      <c r="K4" s="422"/>
      <c r="L4" s="422"/>
      <c r="M4" s="422"/>
      <c r="N4" s="423"/>
      <c r="P4" s="427"/>
      <c r="Q4" s="428"/>
      <c r="R4" s="428"/>
      <c r="S4" s="428"/>
      <c r="T4" s="428"/>
      <c r="U4" s="429"/>
    </row>
    <row r="5" spans="1:21" outlineLevel="1">
      <c r="A5" s="13" t="s">
        <v>339</v>
      </c>
      <c r="B5" s="318" t="s">
        <v>340</v>
      </c>
      <c r="E5" s="14"/>
      <c r="H5" s="10"/>
      <c r="I5" s="430" t="s">
        <v>165</v>
      </c>
      <c r="J5" s="431"/>
      <c r="K5" s="431"/>
      <c r="L5" s="431"/>
      <c r="M5" s="431"/>
      <c r="N5" s="432"/>
      <c r="P5" s="430" t="s">
        <v>509</v>
      </c>
      <c r="Q5" s="442"/>
      <c r="R5" s="442"/>
      <c r="S5" s="442"/>
      <c r="T5" s="442"/>
      <c r="U5" s="443"/>
    </row>
    <row r="6" spans="1:21" outlineLevel="1">
      <c r="A6" s="13" t="s">
        <v>342</v>
      </c>
      <c r="B6" s="88" t="s">
        <v>343</v>
      </c>
      <c r="E6" s="53" t="s">
        <v>344</v>
      </c>
      <c r="F6" s="90" t="s">
        <v>345</v>
      </c>
      <c r="H6" s="10"/>
      <c r="I6" s="433"/>
      <c r="J6" s="434"/>
      <c r="K6" s="434"/>
      <c r="L6" s="434"/>
      <c r="M6" s="434"/>
      <c r="N6" s="435"/>
      <c r="P6" s="444"/>
      <c r="Q6" s="445"/>
      <c r="R6" s="445"/>
      <c r="S6" s="445"/>
      <c r="T6" s="445"/>
      <c r="U6" s="446"/>
    </row>
    <row r="7" spans="1:21" outlineLevel="1">
      <c r="A7" s="13" t="s">
        <v>346</v>
      </c>
      <c r="B7" s="88" t="s">
        <v>160</v>
      </c>
      <c r="E7" s="14"/>
      <c r="H7" s="10"/>
      <c r="I7" s="433"/>
      <c r="J7" s="434"/>
      <c r="K7" s="434"/>
      <c r="L7" s="434"/>
      <c r="M7" s="434"/>
      <c r="N7" s="435"/>
      <c r="P7" s="444"/>
      <c r="Q7" s="445"/>
      <c r="R7" s="445"/>
      <c r="S7" s="445"/>
      <c r="T7" s="445"/>
      <c r="U7" s="446"/>
    </row>
    <row r="8" spans="1:21" ht="41" outlineLevel="1" thickBot="1">
      <c r="A8" s="34" t="s">
        <v>347</v>
      </c>
      <c r="B8" s="89" t="s">
        <v>348</v>
      </c>
      <c r="E8" s="14"/>
      <c r="H8" s="10"/>
      <c r="I8" s="433"/>
      <c r="J8" s="434"/>
      <c r="K8" s="434"/>
      <c r="L8" s="434"/>
      <c r="M8" s="434"/>
      <c r="N8" s="435"/>
      <c r="P8" s="444"/>
      <c r="Q8" s="445"/>
      <c r="R8" s="445"/>
      <c r="S8" s="445"/>
      <c r="T8" s="445"/>
      <c r="U8" s="446"/>
    </row>
    <row r="9" spans="1:21" outlineLevel="1">
      <c r="E9" s="14"/>
      <c r="H9" s="10"/>
      <c r="I9" s="433"/>
      <c r="J9" s="434"/>
      <c r="K9" s="434"/>
      <c r="L9" s="434"/>
      <c r="M9" s="434"/>
      <c r="N9" s="435"/>
      <c r="P9" s="444"/>
      <c r="Q9" s="445"/>
      <c r="R9" s="445"/>
      <c r="S9" s="445"/>
      <c r="T9" s="445"/>
      <c r="U9" s="446"/>
    </row>
    <row r="10" spans="1:21" ht="14" outlineLevel="1" thickBot="1">
      <c r="A10" s="32" t="s">
        <v>349</v>
      </c>
      <c r="B10" s="35">
        <f>Baseline!B10</f>
        <v>2027</v>
      </c>
      <c r="E10" s="14"/>
      <c r="H10" s="10"/>
      <c r="I10" s="433"/>
      <c r="J10" s="434"/>
      <c r="K10" s="434"/>
      <c r="L10" s="434"/>
      <c r="M10" s="434"/>
      <c r="N10" s="435"/>
      <c r="P10" s="444"/>
      <c r="Q10" s="445"/>
      <c r="R10" s="445"/>
      <c r="S10" s="445"/>
      <c r="T10" s="445"/>
      <c r="U10" s="446"/>
    </row>
    <row r="11" spans="1:21" outlineLevel="1">
      <c r="A11" s="16"/>
      <c r="H11" s="10"/>
      <c r="I11" s="433"/>
      <c r="J11" s="434"/>
      <c r="K11" s="434"/>
      <c r="L11" s="434"/>
      <c r="M11" s="434"/>
      <c r="N11" s="435"/>
      <c r="P11" s="444"/>
      <c r="Q11" s="445"/>
      <c r="R11" s="445"/>
      <c r="S11" s="445"/>
      <c r="T11" s="445"/>
      <c r="U11" s="446"/>
    </row>
    <row r="12" spans="1:21" ht="40.5" outlineLevel="1">
      <c r="A12" s="26" t="s">
        <v>350</v>
      </c>
      <c r="B12" s="26" t="s">
        <v>351</v>
      </c>
      <c r="C12" s="26" t="s">
        <v>352</v>
      </c>
      <c r="D12" s="26" t="s">
        <v>353</v>
      </c>
      <c r="E12" s="26" t="s">
        <v>354</v>
      </c>
      <c r="F12" s="26" t="s">
        <v>355</v>
      </c>
      <c r="G12" s="26" t="s">
        <v>356</v>
      </c>
      <c r="I12" s="433"/>
      <c r="J12" s="434"/>
      <c r="K12" s="434"/>
      <c r="L12" s="434"/>
      <c r="M12" s="434"/>
      <c r="N12" s="435"/>
      <c r="P12" s="444"/>
      <c r="Q12" s="445"/>
      <c r="R12" s="445"/>
      <c r="S12" s="445"/>
      <c r="T12" s="445"/>
      <c r="U12" s="446"/>
    </row>
    <row r="13" spans="1:21" outlineLevel="1">
      <c r="A13" s="58">
        <v>2035</v>
      </c>
      <c r="B13" s="21">
        <f t="shared" ref="B13:B18" si="0">INDEX($E$204:$AW$204,1,MATCH($A13,$E$53:$BB$53,0))</f>
        <v>-75.835007414523972</v>
      </c>
      <c r="C13" s="21">
        <f>B13-Baseline!B13</f>
        <v>-2.0327207371199592</v>
      </c>
      <c r="D13" s="21">
        <f t="shared" ref="D13:D18" si="1">INDEX($E$205:$AW$205,1,MATCH($A13,$E$53:$BB$53,0))</f>
        <v>-61.472231854258865</v>
      </c>
      <c r="E13" s="21">
        <f>D13-Baseline!D13</f>
        <v>-2.2911464542954079</v>
      </c>
      <c r="F13" s="21">
        <f t="shared" ref="F13:F18" si="2">INDEX($E$206:$AW$206,1,MATCH($A13,$E$53:$BB$53,0))</f>
        <v>-90.196539980735579</v>
      </c>
      <c r="G13" s="21">
        <f>F13-Baseline!F13</f>
        <v>-1.7745828181159737</v>
      </c>
      <c r="I13" s="433"/>
      <c r="J13" s="434"/>
      <c r="K13" s="434"/>
      <c r="L13" s="434"/>
      <c r="M13" s="434"/>
      <c r="N13" s="435"/>
      <c r="P13" s="444"/>
      <c r="Q13" s="445"/>
      <c r="R13" s="445"/>
      <c r="S13" s="445"/>
      <c r="T13" s="445"/>
      <c r="U13" s="446"/>
    </row>
    <row r="14" spans="1:21" outlineLevel="1">
      <c r="A14" s="58">
        <v>2040</v>
      </c>
      <c r="B14" s="21">
        <f t="shared" si="0"/>
        <v>-112.10316026408894</v>
      </c>
      <c r="C14" s="21">
        <f>B14-Baseline!B14</f>
        <v>2.3276191452714983</v>
      </c>
      <c r="D14" s="21">
        <f t="shared" si="1"/>
        <v>-89.310343907387463</v>
      </c>
      <c r="E14" s="21">
        <f>D14-Baseline!D14</f>
        <v>1.8453258178964802</v>
      </c>
      <c r="F14" s="21">
        <f t="shared" si="2"/>
        <v>-134.91781258339159</v>
      </c>
      <c r="G14" s="21">
        <f>F14-Baseline!F14</f>
        <v>2.8102205623600014</v>
      </c>
      <c r="I14" s="433"/>
      <c r="J14" s="434"/>
      <c r="K14" s="434"/>
      <c r="L14" s="434"/>
      <c r="M14" s="434"/>
      <c r="N14" s="435"/>
      <c r="P14" s="444"/>
      <c r="Q14" s="445"/>
      <c r="R14" s="445"/>
      <c r="S14" s="445"/>
      <c r="T14" s="445"/>
      <c r="U14" s="446"/>
    </row>
    <row r="15" spans="1:21" outlineLevel="1">
      <c r="A15" s="58">
        <v>2045</v>
      </c>
      <c r="B15" s="21">
        <f t="shared" si="0"/>
        <v>-148.05993518636814</v>
      </c>
      <c r="C15" s="21">
        <f>B15-Baseline!B15</f>
        <v>6.6870332183152073</v>
      </c>
      <c r="D15" s="21">
        <f t="shared" si="1"/>
        <v>-116.42430652632829</v>
      </c>
      <c r="E15" s="21">
        <f>D15-Baseline!D15</f>
        <v>5.9481403932999086</v>
      </c>
      <c r="F15" s="21">
        <f t="shared" si="2"/>
        <v>-179.70502719393528</v>
      </c>
      <c r="G15" s="21">
        <f>F15-Baseline!F15</f>
        <v>7.4258787498067989</v>
      </c>
      <c r="I15" s="433"/>
      <c r="J15" s="434"/>
      <c r="K15" s="434"/>
      <c r="L15" s="434"/>
      <c r="M15" s="434"/>
      <c r="N15" s="435"/>
      <c r="P15" s="444"/>
      <c r="Q15" s="445"/>
      <c r="R15" s="445"/>
      <c r="S15" s="445"/>
      <c r="T15" s="445"/>
      <c r="U15" s="446"/>
    </row>
    <row r="16" spans="1:21" outlineLevel="1">
      <c r="A16" s="58">
        <v>2050</v>
      </c>
      <c r="B16" s="21">
        <f t="shared" si="0"/>
        <v>-184.09928526710289</v>
      </c>
      <c r="C16" s="21">
        <f>B16-Baseline!B16</f>
        <v>10.958938802226925</v>
      </c>
      <c r="D16" s="21">
        <f t="shared" si="1"/>
        <v>-143.19210824752219</v>
      </c>
      <c r="E16" s="21">
        <f>D16-Baseline!D16</f>
        <v>9.9250631536277751</v>
      </c>
      <c r="F16" s="21">
        <f t="shared" si="2"/>
        <v>-224.99332048247354</v>
      </c>
      <c r="G16" s="21">
        <f>F16-Baseline!F16</f>
        <v>11.992042056150808</v>
      </c>
      <c r="I16" s="433"/>
      <c r="J16" s="434"/>
      <c r="K16" s="434"/>
      <c r="L16" s="434"/>
      <c r="M16" s="434"/>
      <c r="N16" s="435"/>
      <c r="P16" s="444"/>
      <c r="Q16" s="445"/>
      <c r="R16" s="445"/>
      <c r="S16" s="445"/>
      <c r="T16" s="445"/>
      <c r="U16" s="446"/>
    </row>
    <row r="17" spans="1:21" outlineLevel="1">
      <c r="A17" s="58">
        <v>2060</v>
      </c>
      <c r="B17" s="21">
        <f t="shared" si="0"/>
        <v>-729.65342134015009</v>
      </c>
      <c r="C17" s="21">
        <f>B17-Baseline!B17</f>
        <v>90.242302591842758</v>
      </c>
      <c r="D17" s="21">
        <f t="shared" si="1"/>
        <v>-489.12216238682964</v>
      </c>
      <c r="E17" s="21">
        <f>D17-Baseline!D17</f>
        <v>81.849559686666623</v>
      </c>
      <c r="F17" s="21">
        <f t="shared" si="2"/>
        <v>-968.29591630498953</v>
      </c>
      <c r="G17" s="21">
        <f>F17-Baseline!F17</f>
        <v>98.564053584140311</v>
      </c>
      <c r="I17" s="433"/>
      <c r="J17" s="434"/>
      <c r="K17" s="434"/>
      <c r="L17" s="434"/>
      <c r="M17" s="434"/>
      <c r="N17" s="435"/>
      <c r="P17" s="444"/>
      <c r="Q17" s="445"/>
      <c r="R17" s="445"/>
      <c r="S17" s="445"/>
      <c r="T17" s="445"/>
      <c r="U17" s="446"/>
    </row>
    <row r="18" spans="1:21" outlineLevel="1">
      <c r="A18" s="58">
        <v>2070</v>
      </c>
      <c r="B18" s="21">
        <f t="shared" si="0"/>
        <v>-1313.6039203157875</v>
      </c>
      <c r="C18" s="21">
        <f>B18-Baseline!B18</f>
        <v>162.95063087829135</v>
      </c>
      <c r="D18" s="21">
        <f t="shared" si="1"/>
        <v>-848.35772651304796</v>
      </c>
      <c r="E18" s="21">
        <f>D18-Baseline!D18</f>
        <v>145.11356934356331</v>
      </c>
      <c r="F18" s="21">
        <f t="shared" si="2"/>
        <v>-1773.0848952618089</v>
      </c>
      <c r="G18" s="21">
        <f>F18-Baseline!F18</f>
        <v>180.55368618891384</v>
      </c>
      <c r="I18" s="436"/>
      <c r="J18" s="437"/>
      <c r="K18" s="437"/>
      <c r="L18" s="437"/>
      <c r="M18" s="437"/>
      <c r="N18" s="438"/>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30" t="s">
        <v>510</v>
      </c>
      <c r="J21" s="442"/>
      <c r="K21" s="442"/>
      <c r="L21" s="442"/>
      <c r="M21" s="442"/>
      <c r="N21" s="443"/>
      <c r="P21" s="430" t="s">
        <v>166</v>
      </c>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-2.68</v>
      </c>
      <c r="C26" s="21">
        <f>F64</f>
        <v>-2.4800000000000004</v>
      </c>
      <c r="D26" s="21">
        <f>G64</f>
        <v>-2.12</v>
      </c>
      <c r="E26" s="21">
        <f>H64</f>
        <v>-2.4000000000000004</v>
      </c>
      <c r="F26" s="21">
        <f>I64</f>
        <v>-2.68</v>
      </c>
      <c r="G26" s="21">
        <f>SUM(J64:BB64)</f>
        <v>0</v>
      </c>
      <c r="I26" s="444"/>
      <c r="J26" s="445"/>
      <c r="K26" s="445"/>
      <c r="L26" s="445"/>
      <c r="M26" s="445"/>
      <c r="N26" s="446"/>
      <c r="P26" s="444"/>
      <c r="Q26" s="445"/>
      <c r="R26" s="445"/>
      <c r="S26" s="445"/>
      <c r="T26" s="445"/>
      <c r="U26" s="446"/>
    </row>
    <row r="27" spans="1:21" outlineLevel="1">
      <c r="A27" s="54" t="s">
        <v>365</v>
      </c>
      <c r="B27" s="21">
        <f>E71+E77</f>
        <v>-0.52480319214488924</v>
      </c>
      <c r="C27" s="21">
        <f>F71+F77</f>
        <v>-0.53444519503460841</v>
      </c>
      <c r="D27" s="21">
        <f>G71+G77</f>
        <v>-0.54854585236687781</v>
      </c>
      <c r="E27" s="21">
        <f>H71+H77</f>
        <v>-0.56128148883007023</v>
      </c>
      <c r="F27" s="21">
        <f>I71+I77</f>
        <v>-0.57383874863764317</v>
      </c>
      <c r="G27" s="21">
        <f>SUM(J71:BB71)+SUM(J77:BB77)</f>
        <v>-404.44802148259674</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31" t="s">
        <v>511</v>
      </c>
      <c r="C31" s="307">
        <v>41</v>
      </c>
      <c r="D31" s="483" t="s">
        <v>512</v>
      </c>
      <c r="E31" s="484"/>
      <c r="F31" s="484"/>
      <c r="G31" s="485"/>
      <c r="I31" s="444"/>
      <c r="J31" s="445"/>
      <c r="K31" s="445"/>
      <c r="L31" s="445"/>
      <c r="M31" s="445"/>
      <c r="N31" s="446"/>
      <c r="P31" s="444"/>
      <c r="Q31" s="445"/>
      <c r="R31" s="445"/>
      <c r="S31" s="445"/>
      <c r="T31" s="445"/>
      <c r="U31" s="446"/>
    </row>
    <row r="32" spans="1:21" outlineLevel="1">
      <c r="A32" s="462"/>
      <c r="B32" s="331" t="s">
        <v>513</v>
      </c>
      <c r="C32" s="252">
        <v>11</v>
      </c>
      <c r="D32" s="436"/>
      <c r="E32" s="437"/>
      <c r="F32" s="437"/>
      <c r="G32" s="486"/>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c r="AV49" s="295">
        <f>100*AW49</f>
        <v>9.6618357487922718E-2</v>
      </c>
      <c r="AW49" s="294">
        <f>1/45/23</f>
        <v>9.6618357487922714E-4</v>
      </c>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t="s">
        <v>281</v>
      </c>
      <c r="D54" s="124" t="s">
        <v>381</v>
      </c>
      <c r="E54" s="242">
        <v>-2.52</v>
      </c>
      <c r="F54" s="242">
        <v>-2.2400000000000002</v>
      </c>
      <c r="G54" s="242">
        <v>-1.96</v>
      </c>
      <c r="H54" s="242">
        <v>-2.2400000000000002</v>
      </c>
      <c r="I54" s="242">
        <v>-2.52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52"/>
      <c r="B55" s="36"/>
      <c r="C55" s="121" t="s">
        <v>290</v>
      </c>
      <c r="D55" s="2" t="s">
        <v>381</v>
      </c>
      <c r="E55" s="241">
        <v>-0.16</v>
      </c>
      <c r="F55" s="241">
        <v>-0.24</v>
      </c>
      <c r="G55" s="241">
        <v>-0.16</v>
      </c>
      <c r="H55" s="241">
        <v>-0.16</v>
      </c>
      <c r="I55" s="241">
        <v>-0.16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t="s">
        <v>281</v>
      </c>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-2.68</v>
      </c>
      <c r="F64" s="23">
        <f t="shared" ref="F64:BB64" si="3">SUM(F54:F63)</f>
        <v>-2.4800000000000004</v>
      </c>
      <c r="G64" s="23">
        <f t="shared" si="3"/>
        <v>-2.12</v>
      </c>
      <c r="H64" s="23">
        <f t="shared" si="3"/>
        <v>-2.4000000000000004</v>
      </c>
      <c r="I64" s="23">
        <f t="shared" si="3"/>
        <v>-2.68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-0.52480319214488924</v>
      </c>
      <c r="F75" s="275">
        <f>-F158*'Fixed Data'!$B$27/10^2</f>
        <v>-0.53444519503460841</v>
      </c>
      <c r="G75" s="275">
        <f>-G158*'Fixed Data'!$B$27/10^2</f>
        <v>-0.54854585236687781</v>
      </c>
      <c r="H75" s="275">
        <f>-H158*'Fixed Data'!$B$27/10^2</f>
        <v>-0.56128148883007023</v>
      </c>
      <c r="I75" s="275">
        <f>-I158*'Fixed Data'!$B$27/10^2</f>
        <v>-0.57383874863764317</v>
      </c>
      <c r="J75" s="275">
        <f>-J158*'Fixed Data'!$B$27/10^2</f>
        <v>-0.59011275811547459</v>
      </c>
      <c r="K75" s="275">
        <f>-K158*'Fixed Data'!$B$27/10^2</f>
        <v>-0.60689246993168666</v>
      </c>
      <c r="L75" s="275">
        <f>-L158*'Fixed Data'!$B$27/10^2</f>
        <v>-0.62419395456152205</v>
      </c>
      <c r="M75" s="275">
        <f>-M158*'Fixed Data'!$B$27/10^2</f>
        <v>-0.64202972299181438</v>
      </c>
      <c r="N75" s="275">
        <f>-N158*'Fixed Data'!$B$27/10^2</f>
        <v>-0.66042020747787844</v>
      </c>
      <c r="O75" s="275">
        <f>-O158*'Fixed Data'!$B$27/10^2</f>
        <v>-0.67938378101718688</v>
      </c>
      <c r="P75" s="275">
        <f>-P158*'Fixed Data'!$B$27/10^2</f>
        <v>-0.6989387547017597</v>
      </c>
      <c r="Q75" s="275">
        <f>-Q158*'Fixed Data'!$B$27/10^2</f>
        <v>-0.71910405236739494</v>
      </c>
      <c r="R75" s="275">
        <f>-R158*'Fixed Data'!$B$27/10^2</f>
        <v>-0.73989877612857979</v>
      </c>
      <c r="S75" s="275">
        <f>-S158*'Fixed Data'!$B$27/10^2</f>
        <v>-0.76134350669351025</v>
      </c>
      <c r="T75" s="275">
        <f>-T158*'Fixed Data'!$B$27/10^2</f>
        <v>-0.78345921393330231</v>
      </c>
      <c r="U75" s="275">
        <f>-U158*'Fixed Data'!$B$27/10^2</f>
        <v>-0.80626750044689177</v>
      </c>
      <c r="V75" s="275">
        <f>-V158*'Fixed Data'!$B$27/10^2</f>
        <v>-0.82979070103047547</v>
      </c>
      <c r="W75" s="275">
        <f>-W158*'Fixed Data'!$B$27/10^2</f>
        <v>-0.85405191002409464</v>
      </c>
      <c r="X75" s="275">
        <f>-X158*'Fixed Data'!$B$27/10^2</f>
        <v>-0.8790750098602661</v>
      </c>
      <c r="Y75" s="275">
        <f>-Y158*'Fixed Data'!$B$27/10^2</f>
        <v>-0.90488469735877486</v>
      </c>
      <c r="Z75" s="275">
        <f>-Z158*'Fixed Data'!$B$27/10^2</f>
        <v>-0.93150651828554198</v>
      </c>
      <c r="AA75" s="275">
        <f>-AA158*'Fixed Data'!$B$27/10^2</f>
        <v>-0.95896689665253687</v>
      </c>
      <c r="AB75" s="275">
        <f>-AB158*'Fixed Data'!$B$27/10^2</f>
        <v>-0.98729316777408638</v>
      </c>
      <c r="AC75" s="275">
        <f>-AC158*'Fixed Data'!$B$27/10^2</f>
        <v>-10.164993617998412</v>
      </c>
      <c r="AD75" s="275">
        <f>-AD158*'Fixed Data'!$B$27/10^2</f>
        <v>-10.466432468849346</v>
      </c>
      <c r="AE75" s="275">
        <f>-AE158*'Fixed Data'!$B$27/10^2</f>
        <v>-10.777408560908771</v>
      </c>
      <c r="AF75" s="275">
        <f>-AF158*'Fixed Data'!$B$27/10^2</f>
        <v>-11.098235320582731</v>
      </c>
      <c r="AG75" s="275">
        <f>-AG158*'Fixed Data'!$B$27/10^2</f>
        <v>-11.429237165500261</v>
      </c>
      <c r="AH75" s="275">
        <f>-AH158*'Fixed Data'!$B$27/10^2</f>
        <v>-11.770749962794049</v>
      </c>
      <c r="AI75" s="275">
        <f>-AI158*'Fixed Data'!$B$27/10^2</f>
        <v>-12.123121419765926</v>
      </c>
      <c r="AJ75" s="275">
        <f>-AJ158*'Fixed Data'!$B$27/10^2</f>
        <v>-12.486711594757073</v>
      </c>
      <c r="AK75" s="275">
        <f>-AK158*'Fixed Data'!$B$27/10^2</f>
        <v>-12.861893355428711</v>
      </c>
      <c r="AL75" s="275">
        <f>-AL158*'Fixed Data'!$B$27/10^2</f>
        <v>-13.249052882119534</v>
      </c>
      <c r="AM75" s="275">
        <f>-AM158*'Fixed Data'!$B$27/10^2</f>
        <v>-13.645059689706319</v>
      </c>
      <c r="AN75" s="275">
        <f>-AN158*'Fixed Data'!$B$27/10^2</f>
        <v>-14.052150195312629</v>
      </c>
      <c r="AO75" s="275">
        <f>-AO158*'Fixed Data'!$B$27/10^2</f>
        <v>-14.472135929789733</v>
      </c>
      <c r="AP75" s="275">
        <f>-AP158*'Fixed Data'!$B$27/10^2</f>
        <v>-14.905441561538792</v>
      </c>
      <c r="AQ75" s="275">
        <f>-AQ158*'Fixed Data'!$B$27/10^2</f>
        <v>-15.352506716941136</v>
      </c>
      <c r="AR75" s="275">
        <f>-AR158*'Fixed Data'!$B$27/10^2</f>
        <v>-15.808050147156225</v>
      </c>
      <c r="AS75" s="275">
        <f>-AS158*'Fixed Data'!$B$27/10^2</f>
        <v>-16.265407204293133</v>
      </c>
      <c r="AT75" s="275">
        <f>-AT158*'Fixed Data'!$B$27/10^2</f>
        <v>-16.736778701821109</v>
      </c>
      <c r="AU75" s="275">
        <f>-AU158*'Fixed Data'!$B$27/10^2</f>
        <v>-17.222597887756255</v>
      </c>
      <c r="AV75" s="275">
        <f>-AV158*'Fixed Data'!$B$27/10^2</f>
        <v>-17.721877550433376</v>
      </c>
      <c r="AW75" s="275">
        <f>-AW158*'Fixed Data'!$B$27/10^2</f>
        <v>-18.233294618567406</v>
      </c>
      <c r="AX75" s="275">
        <f>-AX158*'Fixed Data'!$B$27/10^2</f>
        <v>-18.760252765143278</v>
      </c>
      <c r="AY75" s="275">
        <f>-AY158*'Fixed Data'!$B$27/10^2</f>
        <v>-19.267401888048269</v>
      </c>
      <c r="AZ75" s="275">
        <f>-AZ158*'Fixed Data'!$B$27/10^2</f>
        <v>-19.77690424456781</v>
      </c>
      <c r="BA75" s="275">
        <f>-BA158*'Fixed Data'!$B$27/10^2</f>
        <v>-20.30189351225799</v>
      </c>
      <c r="BB75" s="275">
        <f>-BB158*'Fixed Data'!$B$27/10^2</f>
        <v>-20.840818921205745</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-0.52480319214488924</v>
      </c>
      <c r="F77" s="23">
        <f t="shared" si="5"/>
        <v>-0.53444519503460841</v>
      </c>
      <c r="G77" s="23">
        <f t="shared" si="5"/>
        <v>-0.54854585236687781</v>
      </c>
      <c r="H77" s="23">
        <f t="shared" si="5"/>
        <v>-0.56128148883007023</v>
      </c>
      <c r="I77" s="23">
        <f t="shared" si="5"/>
        <v>-0.57383874863764317</v>
      </c>
      <c r="J77" s="23">
        <f t="shared" si="5"/>
        <v>-0.59011275811547459</v>
      </c>
      <c r="K77" s="23">
        <f t="shared" si="5"/>
        <v>-0.60689246993168666</v>
      </c>
      <c r="L77" s="23">
        <f t="shared" si="5"/>
        <v>-0.62419395456152205</v>
      </c>
      <c r="M77" s="23">
        <f t="shared" si="5"/>
        <v>-0.64202972299181438</v>
      </c>
      <c r="N77" s="23">
        <f t="shared" si="5"/>
        <v>-0.66042020747787844</v>
      </c>
      <c r="O77" s="23">
        <f t="shared" si="5"/>
        <v>-0.67938378101718688</v>
      </c>
      <c r="P77" s="23">
        <f t="shared" si="5"/>
        <v>-0.6989387547017597</v>
      </c>
      <c r="Q77" s="23">
        <f t="shared" si="5"/>
        <v>-0.71910405236739494</v>
      </c>
      <c r="R77" s="23">
        <f t="shared" si="5"/>
        <v>-0.73989877612857979</v>
      </c>
      <c r="S77" s="23">
        <f t="shared" si="5"/>
        <v>-0.76134350669351025</v>
      </c>
      <c r="T77" s="23">
        <f t="shared" si="5"/>
        <v>-0.78345921393330231</v>
      </c>
      <c r="U77" s="23">
        <f t="shared" si="5"/>
        <v>-0.80626750044689177</v>
      </c>
      <c r="V77" s="23">
        <f t="shared" si="5"/>
        <v>-0.82979070103047547</v>
      </c>
      <c r="W77" s="23">
        <f t="shared" si="5"/>
        <v>-0.85405191002409464</v>
      </c>
      <c r="X77" s="23">
        <f t="shared" si="5"/>
        <v>-0.8790750098602661</v>
      </c>
      <c r="Y77" s="23">
        <f t="shared" si="5"/>
        <v>-0.90488469735877486</v>
      </c>
      <c r="Z77" s="23">
        <f t="shared" si="5"/>
        <v>-0.93150651828554198</v>
      </c>
      <c r="AA77" s="23">
        <f t="shared" si="5"/>
        <v>-0.95896689665253687</v>
      </c>
      <c r="AB77" s="23">
        <f t="shared" si="5"/>
        <v>-0.98729316777408638</v>
      </c>
      <c r="AC77" s="23">
        <f t="shared" si="5"/>
        <v>-10.164993617998412</v>
      </c>
      <c r="AD77" s="23">
        <f t="shared" si="5"/>
        <v>-10.466432468849346</v>
      </c>
      <c r="AE77" s="23">
        <f t="shared" si="5"/>
        <v>-10.777408560908771</v>
      </c>
      <c r="AF77" s="23">
        <f t="shared" si="5"/>
        <v>-11.098235320582731</v>
      </c>
      <c r="AG77" s="23">
        <f t="shared" si="5"/>
        <v>-11.429237165500261</v>
      </c>
      <c r="AH77" s="23">
        <f t="shared" si="5"/>
        <v>-11.770749962794049</v>
      </c>
      <c r="AI77" s="23">
        <f t="shared" si="5"/>
        <v>-12.123121419765926</v>
      </c>
      <c r="AJ77" s="23">
        <f t="shared" si="5"/>
        <v>-12.486711594757073</v>
      </c>
      <c r="AK77" s="23">
        <f t="shared" ref="AK77:BB77" si="6">SUM(AK75:AK76)</f>
        <v>-12.861893355428711</v>
      </c>
      <c r="AL77" s="23">
        <f t="shared" si="6"/>
        <v>-13.249052882119534</v>
      </c>
      <c r="AM77" s="23">
        <f t="shared" si="6"/>
        <v>-13.645059689706319</v>
      </c>
      <c r="AN77" s="23">
        <f t="shared" si="6"/>
        <v>-14.052150195312629</v>
      </c>
      <c r="AO77" s="23">
        <f t="shared" si="6"/>
        <v>-14.472135929789733</v>
      </c>
      <c r="AP77" s="23">
        <f t="shared" si="6"/>
        <v>-14.905441561538792</v>
      </c>
      <c r="AQ77" s="23">
        <f t="shared" si="6"/>
        <v>-15.352506716941136</v>
      </c>
      <c r="AR77" s="23">
        <f t="shared" si="6"/>
        <v>-15.808050147156225</v>
      </c>
      <c r="AS77" s="23">
        <f t="shared" si="6"/>
        <v>-16.265407204293133</v>
      </c>
      <c r="AT77" s="23">
        <f t="shared" si="6"/>
        <v>-16.736778701821109</v>
      </c>
      <c r="AU77" s="23">
        <f t="shared" si="6"/>
        <v>-17.222597887756255</v>
      </c>
      <c r="AV77" s="23">
        <f t="shared" si="6"/>
        <v>-17.721877550433376</v>
      </c>
      <c r="AW77" s="23">
        <f t="shared" si="6"/>
        <v>-18.233294618567406</v>
      </c>
      <c r="AX77" s="23">
        <f t="shared" si="6"/>
        <v>-18.760252765143278</v>
      </c>
      <c r="AY77" s="23">
        <f t="shared" si="6"/>
        <v>-19.267401888048269</v>
      </c>
      <c r="AZ77" s="23">
        <f t="shared" si="6"/>
        <v>-19.77690424456781</v>
      </c>
      <c r="BA77" s="23">
        <f t="shared" si="6"/>
        <v>-20.30189351225799</v>
      </c>
      <c r="BB77" s="255">
        <f t="shared" si="6"/>
        <v>-20.840818921205745</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-0.90316000000000007</v>
      </c>
      <c r="F82" s="21">
        <f t="shared" si="8"/>
        <v>-0.83576000000000017</v>
      </c>
      <c r="G82" s="21">
        <f t="shared" si="8"/>
        <v>-0.71444000000000007</v>
      </c>
      <c r="H82" s="21">
        <f t="shared" si="8"/>
        <v>-0.80880000000000019</v>
      </c>
      <c r="I82" s="21">
        <f t="shared" si="8"/>
        <v>-0.90316000000000007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-1.77684</v>
      </c>
      <c r="F83" s="21">
        <f t="shared" si="9"/>
        <v>-1.6442400000000004</v>
      </c>
      <c r="G83" s="21">
        <f t="shared" si="9"/>
        <v>-1.4055599999999999</v>
      </c>
      <c r="H83" s="21">
        <f t="shared" si="9"/>
        <v>-1.5912000000000002</v>
      </c>
      <c r="I83" s="21">
        <f t="shared" si="9"/>
        <v>-1.77684</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-7.5263333333333335E-2</v>
      </c>
      <c r="G84" s="21">
        <f>IF($E$82&lt;0,(IF(2050-F$80&lt;=0,0,(2/(2050-F$80+1))*(1-(SUM($E84:F84)/$E$82))*$E$82*'Fixed Data'!D$52)),0)</f>
        <v>-7.1991014492753622E-2</v>
      </c>
      <c r="H84" s="21">
        <f>IF($E$82&lt;0,(IF(2050-G$80&lt;=0,0,(2/(2050-G$80+1))*(1-(SUM($E84:G84)/$E$82))*$E$82*'Fixed Data'!E$52)),0)</f>
        <v>-6.8718695652173922E-2</v>
      </c>
      <c r="I84" s="21">
        <f>IF($E$82&lt;0,(IF(2050-H$80&lt;=0,0,(2/(2050-H$80+1))*(1-(SUM($E84:H84)/$E$82))*$E$82*'Fixed Data'!F$52)),0)</f>
        <v>-6.5446376811594209E-2</v>
      </c>
      <c r="J84" s="21">
        <f>IF($E$82&lt;0,(IF(2050-I$80&lt;=0,0,(2/(2050-I$80+1))*(1-(SUM($E84:I84)/$E$82))*$E$82*'Fixed Data'!G$52)),0)</f>
        <v>-6.2174057971014496E-2</v>
      </c>
      <c r="K84" s="21">
        <f>IF($E$82&lt;0,(IF(2050-J$80&lt;=0,0,(2/(2050-J$80+1))*(1-(SUM($E84:J84)/$E$82))*$E$82*'Fixed Data'!H$52)),0)</f>
        <v>-5.8901739130434783E-2</v>
      </c>
      <c r="L84" s="21">
        <f>IF($E$82&lt;0,(IF(2050-K$80&lt;=0,0,(2/(2050-K$80+1))*(1-(SUM($E84:K84)/$E$82))*$E$82*'Fixed Data'!I$52)),0)</f>
        <v>-5.5629420289855076E-2</v>
      </c>
      <c r="M84" s="21">
        <f>IF($E$82&lt;0,(IF(2050-L$80&lt;=0,0,(2/(2050-L$80+1))*(1-(SUM($E84:L84)/$E$82))*$E$82*'Fixed Data'!J$52)),0)</f>
        <v>-5.2357101449275363E-2</v>
      </c>
      <c r="N84" s="21">
        <f>IF($E$82&lt;0,(IF(2050-M$80&lt;=0,0,(2/(2050-M$80+1))*(1-(SUM($E84:M84)/$E$82))*$E$82*'Fixed Data'!K$52)),0)</f>
        <v>-4.9084782608695664E-2</v>
      </c>
      <c r="O84" s="21">
        <f>IF($E$82&lt;0,(IF(2050-N$80&lt;=0,0,(2/(2050-N$80+1))*(1-(SUM($E84:N84)/$E$82))*$E$82*'Fixed Data'!L$52)),0)</f>
        <v>-4.5812463768115951E-2</v>
      </c>
      <c r="P84" s="21">
        <f>IF($E$82&lt;0,(IF(2050-O$80&lt;=0,0,(2/(2050-O$80+1))*(1-(SUM($E84:O84)/$E$82))*$E$82*'Fixed Data'!M$52)),0)</f>
        <v>-4.2540144927536237E-2</v>
      </c>
      <c r="Q84" s="21">
        <f>IF($E$82&lt;0,(IF(2050-P$80&lt;=0,0,(2/(2050-P$80+1))*(1-(SUM($E84:P84)/$E$82))*$E$82*'Fixed Data'!N$52)),0)</f>
        <v>-3.9267826086956531E-2</v>
      </c>
      <c r="R84" s="21">
        <f>IF($E$82&lt;0,(IF(2050-Q$80&lt;=0,0,(2/(2050-Q$80+1))*(1-(SUM($E84:Q84)/$E$82))*$E$82*'Fixed Data'!O$52)),0)</f>
        <v>-3.5995507246376804E-2</v>
      </c>
      <c r="S84" s="21">
        <f>IF($E$82&lt;0,(IF(2050-R$80&lt;=0,0,(2/(2050-R$80+1))*(1-(SUM($E84:R84)/$E$82))*$E$82*'Fixed Data'!P$52)),0)</f>
        <v>-3.2723188405797105E-2</v>
      </c>
      <c r="T84" s="21">
        <f>IF($E$82&lt;0,(IF(2050-S$80&lt;=0,0,(2/(2050-S$80+1))*(1-(SUM($E84:S84)/$E$82))*$E$82*'Fixed Data'!Q$52)),0)</f>
        <v>-2.9450869565217388E-2</v>
      </c>
      <c r="U84" s="21">
        <f>IF($E$82&lt;0,(IF(2050-T$80&lt;=0,0,(2/(2050-T$80+1))*(1-(SUM($E84:T84)/$E$82))*$E$82*'Fixed Data'!R$52)),0)</f>
        <v>-2.6178550724637688E-2</v>
      </c>
      <c r="V84" s="21">
        <f>IF($E$82&lt;0,(IF(2050-U$80&lt;=0,0,(2/(2050-U$80+1))*(1-(SUM($E84:U84)/$E$82))*$E$82*'Fixed Data'!S$52)),0)</f>
        <v>-2.2906231884057975E-2</v>
      </c>
      <c r="W84" s="21">
        <f>IF($E$82&lt;0,(IF(2050-V$80&lt;=0,0,(2/(2050-V$80+1))*(1-(SUM($E84:V84)/$E$82))*$E$82*'Fixed Data'!T$52)),0)</f>
        <v>-1.9633913043478262E-2</v>
      </c>
      <c r="X84" s="21">
        <f>IF($E$82&lt;0,(IF(2050-W$80&lt;=0,0,(2/(2050-W$80+1))*(1-(SUM($E84:W84)/$E$82))*$E$82*'Fixed Data'!U$52)),0)</f>
        <v>-1.6361594202898556E-2</v>
      </c>
      <c r="Y84" s="21">
        <f>IF($E$82&lt;0,(IF(2050-X$80&lt;=0,0,(2/(2050-X$80+1))*(1-(SUM($E84:X84)/$E$82))*$E$82*'Fixed Data'!V$52)),0)</f>
        <v>-1.308927536231886E-2</v>
      </c>
      <c r="Z84" s="21">
        <f>IF($E$82&lt;0,(IF(2050-Y$80&lt;=0,0,(2/(2050-Y$80+1))*(1-(SUM($E84:Y84)/$E$82))*$E$82*'Fixed Data'!W$52)),0)</f>
        <v>-9.8169565217391241E-3</v>
      </c>
      <c r="AA84" s="21">
        <f>IF($E$82&lt;0,(IF(2050-Z$80&lt;=0,0,(2/(2050-Z$80+1))*(1-(SUM($E84:Z84)/$E$82))*$E$82*'Fixed Data'!X$52)),0)</f>
        <v>-6.5446376811594499E-3</v>
      </c>
      <c r="AB84" s="21">
        <f>IF($E$82&lt;0,(IF(2050-AA$80&lt;=0,0,(2/(2050-AA$80+1))*(1-(SUM($E84:AA84)/$E$82))*$E$82*'Fixed Data'!Y$52)),0)</f>
        <v>-3.2723188405797249E-3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-7.2674782608695671E-2</v>
      </c>
      <c r="H85" s="21">
        <f>IF($F$82&lt;0,(IF(2050-G$80&lt;=0,0,(2/(2050-G$80+1))*(1-(SUM($E85:G85)/$F$82))*$F$82*'Fixed Data'!E$52)),0)</f>
        <v>-6.9371383399209507E-2</v>
      </c>
      <c r="I85" s="21">
        <f>IF($F$82&lt;0,(IF(2050-H$80&lt;=0,0,(2/(2050-H$80+1))*(1-(SUM($E85:H85)/$F$82))*$F$82*'Fixed Data'!F$52)),0)</f>
        <v>-6.6067984189723317E-2</v>
      </c>
      <c r="J85" s="21">
        <f>IF($F$82&lt;0,(IF(2050-I$80&lt;=0,0,(2/(2050-I$80+1))*(1-(SUM($E85:I85)/$F$82))*$F$82*'Fixed Data'!G$52)),0)</f>
        <v>-6.2764584980237181E-2</v>
      </c>
      <c r="K85" s="21">
        <f>IF($F$82&lt;0,(IF(2050-J$80&lt;=0,0,(2/(2050-J$80+1))*(1-(SUM($E85:J85)/$F$82))*$F$82*'Fixed Data'!H$52)),0)</f>
        <v>-5.9461185770751004E-2</v>
      </c>
      <c r="L85" s="21">
        <f>IF($F$82&lt;0,(IF(2050-K$80&lt;=0,0,(2/(2050-K$80+1))*(1-(SUM($E85:K85)/$F$82))*$F$82*'Fixed Data'!I$52)),0)</f>
        <v>-5.6157786561264834E-2</v>
      </c>
      <c r="M85" s="21">
        <f>IF($F$82&lt;0,(IF(2050-L$80&lt;=0,0,(2/(2050-L$80+1))*(1-(SUM($E85:L85)/$F$82))*$F$82*'Fixed Data'!J$52)),0)</f>
        <v>-5.2854387351778664E-2</v>
      </c>
      <c r="N85" s="21">
        <f>IF($F$82&lt;0,(IF(2050-M$80&lt;=0,0,(2/(2050-M$80+1))*(1-(SUM($E85:M85)/$F$82))*$F$82*'Fixed Data'!K$52)),0)</f>
        <v>-4.9550988142292501E-2</v>
      </c>
      <c r="O85" s="21">
        <f>IF($F$82&lt;0,(IF(2050-N$80&lt;=0,0,(2/(2050-N$80+1))*(1-(SUM($E85:N85)/$F$82))*$F$82*'Fixed Data'!L$52)),0)</f>
        <v>-4.6247588932806324E-2</v>
      </c>
      <c r="P85" s="21">
        <f>IF($F$82&lt;0,(IF(2050-O$80&lt;=0,0,(2/(2050-O$80+1))*(1-(SUM($E85:O85)/$F$82))*$F$82*'Fixed Data'!M$52)),0)</f>
        <v>-4.2944189723320154E-2</v>
      </c>
      <c r="Q85" s="21">
        <f>IF($F$82&lt;0,(IF(2050-P$80&lt;=0,0,(2/(2050-P$80+1))*(1-(SUM($E85:P85)/$F$82))*$F$82*'Fixed Data'!N$52)),0)</f>
        <v>-3.9640790513834005E-2</v>
      </c>
      <c r="R85" s="21">
        <f>IF($F$82&lt;0,(IF(2050-Q$80&lt;=0,0,(2/(2050-Q$80+1))*(1-(SUM($E85:Q85)/$F$82))*$F$82*'Fixed Data'!O$52)),0)</f>
        <v>-3.6337391304347835E-2</v>
      </c>
      <c r="S85" s="21">
        <f>IF($F$82&lt;0,(IF(2050-R$80&lt;=0,0,(2/(2050-R$80+1))*(1-(SUM($E85:R85)/$F$82))*$F$82*'Fixed Data'!P$52)),0)</f>
        <v>-3.3033992094861658E-2</v>
      </c>
      <c r="T85" s="21">
        <f>IF($F$82&lt;0,(IF(2050-S$80&lt;=0,0,(2/(2050-S$80+1))*(1-(SUM($E85:S85)/$F$82))*$F$82*'Fixed Data'!Q$52)),0)</f>
        <v>-2.9730592885375495E-2</v>
      </c>
      <c r="U85" s="21">
        <f>IF($F$82&lt;0,(IF(2050-T$80&lt;=0,0,(2/(2050-T$80+1))*(1-(SUM($E85:T85)/$F$82))*$F$82*'Fixed Data'!R$52)),0)</f>
        <v>-2.6427193675889325E-2</v>
      </c>
      <c r="V85" s="21">
        <f>IF($F$82&lt;0,(IF(2050-U$80&lt;=0,0,(2/(2050-U$80+1))*(1-(SUM($E85:U85)/$F$82))*$F$82*'Fixed Data'!S$52)),0)</f>
        <v>-2.3123794466403173E-2</v>
      </c>
      <c r="W85" s="21">
        <f>IF($F$82&lt;0,(IF(2050-V$80&lt;=0,0,(2/(2050-V$80+1))*(1-(SUM($E85:V85)/$F$82))*$F$82*'Fixed Data'!T$52)),0)</f>
        <v>-1.9820395256916989E-2</v>
      </c>
      <c r="X85" s="21">
        <f>IF($F$82&lt;0,(IF(2050-W$80&lt;=0,0,(2/(2050-W$80+1))*(1-(SUM($E85:W85)/$F$82))*$F$82*'Fixed Data'!U$52)),0)</f>
        <v>-1.6516996047430798E-2</v>
      </c>
      <c r="Y85" s="21">
        <f>IF($F$82&lt;0,(IF(2050-X$80&lt;=0,0,(2/(2050-X$80+1))*(1-(SUM($E85:X85)/$F$82))*$F$82*'Fixed Data'!V$52)),0)</f>
        <v>-1.3213596837944628E-2</v>
      </c>
      <c r="Z85" s="21">
        <f>IF($F$82&lt;0,(IF(2050-Y$80&lt;=0,0,(2/(2050-Y$80+1))*(1-(SUM($E85:Y85)/$F$82))*$F$82*'Fixed Data'!W$52)),0)</f>
        <v>-9.9101976284584423E-3</v>
      </c>
      <c r="AA85" s="21">
        <f>IF($F$82&lt;0,(IF(2050-Z$80&lt;=0,0,(2/(2050-Z$80+1))*(1-(SUM($E85:Z85)/$F$82))*$F$82*'Fixed Data'!X$52)),0)</f>
        <v>-6.6067984189722949E-3</v>
      </c>
      <c r="AB85" s="21">
        <f>IF($F$82&lt;0,(IF(2050-AA$80&lt;=0,0,(2/(2050-AA$80+1))*(1-(SUM($E85:AA85)/$F$82))*$F$82*'Fixed Data'!Y$52)),0)</f>
        <v>-3.3033992094861474E-3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-6.4949090909090915E-2</v>
      </c>
      <c r="I86" s="21">
        <f>IF($G$82&lt;0,(IF(2050-H$80&lt;=0,0,(2/(2050-H$80+1))*(1-(SUM($E86:H86)/$G$82))*$G$82*'Fixed Data'!F$52)),0)</f>
        <v>-6.1856277056277061E-2</v>
      </c>
      <c r="J86" s="21">
        <f>IF($G$82&lt;0,(IF(2050-I$80&lt;=0,0,(2/(2050-I$80+1))*(1-(SUM($E86:I86)/$G$82))*$G$82*'Fixed Data'!G$52)),0)</f>
        <v>-5.8763463203463213E-2</v>
      </c>
      <c r="K86" s="21">
        <f>IF($G$82&lt;0,(IF(2050-J$80&lt;=0,0,(2/(2050-J$80+1))*(1-(SUM($E86:J86)/$G$82))*$G$82*'Fixed Data'!H$52)),0)</f>
        <v>-5.5670649350649352E-2</v>
      </c>
      <c r="L86" s="21">
        <f>IF($G$82&lt;0,(IF(2050-K$80&lt;=0,0,(2/(2050-K$80+1))*(1-(SUM($E86:K86)/$G$82))*$G$82*'Fixed Data'!I$52)),0)</f>
        <v>-5.2577835497835498E-2</v>
      </c>
      <c r="M86" s="21">
        <f>IF($G$82&lt;0,(IF(2050-L$80&lt;=0,0,(2/(2050-L$80+1))*(1-(SUM($E86:L86)/$G$82))*$G$82*'Fixed Data'!J$52)),0)</f>
        <v>-4.9485021645021651E-2</v>
      </c>
      <c r="N86" s="21">
        <f>IF($G$82&lt;0,(IF(2050-M$80&lt;=0,0,(2/(2050-M$80+1))*(1-(SUM($E86:M86)/$G$82))*$G$82*'Fixed Data'!K$52)),0)</f>
        <v>-4.639220779220779E-2</v>
      </c>
      <c r="O86" s="21">
        <f>IF($G$82&lt;0,(IF(2050-N$80&lt;=0,0,(2/(2050-N$80+1))*(1-(SUM($E86:N86)/$G$82))*$G$82*'Fixed Data'!L$52)),0)</f>
        <v>-4.3299393939393936E-2</v>
      </c>
      <c r="P86" s="21">
        <f>IF($G$82&lt;0,(IF(2050-O$80&lt;=0,0,(2/(2050-O$80+1))*(1-(SUM($E86:O86)/$G$82))*$G$82*'Fixed Data'!M$52)),0)</f>
        <v>-4.0206580086580089E-2</v>
      </c>
      <c r="Q86" s="21">
        <f>IF($G$82&lt;0,(IF(2050-P$80&lt;=0,0,(2/(2050-P$80+1))*(1-(SUM($E86:P86)/$G$82))*$G$82*'Fixed Data'!N$52)),0)</f>
        <v>-3.7113766233766242E-2</v>
      </c>
      <c r="R86" s="21">
        <f>IF($G$82&lt;0,(IF(2050-Q$80&lt;=0,0,(2/(2050-Q$80+1))*(1-(SUM($E86:Q86)/$G$82))*$G$82*'Fixed Data'!O$52)),0)</f>
        <v>-3.4020952380952395E-2</v>
      </c>
      <c r="S86" s="21">
        <f>IF($G$82&lt;0,(IF(2050-R$80&lt;=0,0,(2/(2050-R$80+1))*(1-(SUM($E86:R86)/$G$82))*$G$82*'Fixed Data'!P$52)),0)</f>
        <v>-3.0928138528138541E-2</v>
      </c>
      <c r="T86" s="21">
        <f>IF($G$82&lt;0,(IF(2050-S$80&lt;=0,0,(2/(2050-S$80+1))*(1-(SUM($E86:S86)/$G$82))*$G$82*'Fixed Data'!Q$52)),0)</f>
        <v>-2.7835324675324687E-2</v>
      </c>
      <c r="U86" s="21">
        <f>IF($G$82&lt;0,(IF(2050-T$80&lt;=0,0,(2/(2050-T$80+1))*(1-(SUM($E86:T86)/$G$82))*$G$82*'Fixed Data'!R$52)),0)</f>
        <v>-2.4742510822510829E-2</v>
      </c>
      <c r="V86" s="21">
        <f>IF($G$82&lt;0,(IF(2050-U$80&lt;=0,0,(2/(2050-U$80+1))*(1-(SUM($E86:U86)/$G$82))*$G$82*'Fixed Data'!S$52)),0)</f>
        <v>-2.1649696969696992E-2</v>
      </c>
      <c r="W86" s="21">
        <f>IF($G$82&lt;0,(IF(2050-V$80&lt;=0,0,(2/(2050-V$80+1))*(1-(SUM($E86:V86)/$G$82))*$G$82*'Fixed Data'!T$52)),0)</f>
        <v>-1.8556883116883124E-2</v>
      </c>
      <c r="X86" s="21">
        <f>IF($G$82&lt;0,(IF(2050-W$80&lt;=0,0,(2/(2050-W$80+1))*(1-(SUM($E86:W86)/$G$82))*$G$82*'Fixed Data'!U$52)),0)</f>
        <v>-1.5464069264069298E-2</v>
      </c>
      <c r="Y86" s="21">
        <f>IF($G$82&lt;0,(IF(2050-X$80&lt;=0,0,(2/(2050-X$80+1))*(1-(SUM($E86:X86)/$G$82))*$G$82*'Fixed Data'!V$52)),0)</f>
        <v>-1.2371255411255437E-2</v>
      </c>
      <c r="Z86" s="21">
        <f>IF($G$82&lt;0,(IF(2050-Y$80&lt;=0,0,(2/(2050-Y$80+1))*(1-(SUM($E86:Y86)/$G$82))*$G$82*'Fixed Data'!W$52)),0)</f>
        <v>-9.2784415584416021E-3</v>
      </c>
      <c r="AA86" s="21">
        <f>IF($G$82&lt;0,(IF(2050-Z$80&lt;=0,0,(2/(2050-Z$80+1))*(1-(SUM($E86:Z86)/$G$82))*$G$82*'Fixed Data'!X$52)),0)</f>
        <v>-6.1856277056277073E-3</v>
      </c>
      <c r="AB86" s="21">
        <f>IF($G$82&lt;0,(IF(2050-AA$80&lt;=0,0,(2/(2050-AA$80+1))*(1-(SUM($E86:AA86)/$G$82))*$G$82*'Fixed Data'!Y$52)),0)</f>
        <v>-3.092813852813907E-3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-7.7028571428571446E-2</v>
      </c>
      <c r="J87" s="21">
        <f>IF($H$82&lt;0,(IF(2050-I$80&lt;=0,0,(2/(2050-I$80+1))*(1-(SUM($E87:I87)/$H$82))*$H$82*'Fixed Data'!G$52)),0)</f>
        <v>-7.3177142857142885E-2</v>
      </c>
      <c r="K87" s="21">
        <f>IF($H$82&lt;0,(IF(2050-J$80&lt;=0,0,(2/(2050-J$80+1))*(1-(SUM($E87:J87)/$H$82))*$H$82*'Fixed Data'!H$52)),0)</f>
        <v>-6.9325714285714296E-2</v>
      </c>
      <c r="L87" s="21">
        <f>IF($H$82&lt;0,(IF(2050-K$80&lt;=0,0,(2/(2050-K$80+1))*(1-(SUM($E87:K87)/$H$82))*$H$82*'Fixed Data'!I$52)),0)</f>
        <v>-6.5474285714285735E-2</v>
      </c>
      <c r="M87" s="21">
        <f>IF($H$82&lt;0,(IF(2050-L$80&lt;=0,0,(2/(2050-L$80+1))*(1-(SUM($E87:L87)/$H$82))*$H$82*'Fixed Data'!J$52)),0)</f>
        <v>-6.1622857142857153E-2</v>
      </c>
      <c r="N87" s="21">
        <f>IF($H$82&lt;0,(IF(2050-M$80&lt;=0,0,(2/(2050-M$80+1))*(1-(SUM($E87:M87)/$H$82))*$H$82*'Fixed Data'!K$52)),0)</f>
        <v>-5.7771428571428585E-2</v>
      </c>
      <c r="O87" s="21">
        <f>IF($H$82&lt;0,(IF(2050-N$80&lt;=0,0,(2/(2050-N$80+1))*(1-(SUM($E87:N87)/$H$82))*$H$82*'Fixed Data'!L$52)),0)</f>
        <v>-5.392000000000001E-2</v>
      </c>
      <c r="P87" s="21">
        <f>IF($H$82&lt;0,(IF(2050-O$80&lt;=0,0,(2/(2050-O$80+1))*(1-(SUM($E87:O87)/$H$82))*$H$82*'Fixed Data'!M$52)),0)</f>
        <v>-5.0068571428571441E-2</v>
      </c>
      <c r="Q87" s="21">
        <f>IF($H$82&lt;0,(IF(2050-P$80&lt;=0,0,(2/(2050-P$80+1))*(1-(SUM($E87:P87)/$H$82))*$H$82*'Fixed Data'!N$52)),0)</f>
        <v>-4.6217142857142873E-2</v>
      </c>
      <c r="R87" s="21">
        <f>IF($H$82&lt;0,(IF(2050-Q$80&lt;=0,0,(2/(2050-Q$80+1))*(1-(SUM($E87:Q87)/$H$82))*$H$82*'Fixed Data'!O$52)),0)</f>
        <v>-4.2365714285714305E-2</v>
      </c>
      <c r="S87" s="21">
        <f>IF($H$82&lt;0,(IF(2050-R$80&lt;=0,0,(2/(2050-R$80+1))*(1-(SUM($E87:R87)/$H$82))*$H$82*'Fixed Data'!P$52)),0)</f>
        <v>-3.8514285714285716E-2</v>
      </c>
      <c r="T87" s="21">
        <f>IF($H$82&lt;0,(IF(2050-S$80&lt;=0,0,(2/(2050-S$80+1))*(1-(SUM($E87:S87)/$H$82))*$H$82*'Fixed Data'!Q$52)),0)</f>
        <v>-3.4662857142857155E-2</v>
      </c>
      <c r="U87" s="21">
        <f>IF($H$82&lt;0,(IF(2050-T$80&lt;=0,0,(2/(2050-T$80+1))*(1-(SUM($E87:T87)/$H$82))*$H$82*'Fixed Data'!R$52)),0)</f>
        <v>-3.0811428571428587E-2</v>
      </c>
      <c r="V87" s="21">
        <f>IF($H$82&lt;0,(IF(2050-U$80&lt;=0,0,(2/(2050-U$80+1))*(1-(SUM($E87:U87)/$H$82))*$H$82*'Fixed Data'!S$52)),0)</f>
        <v>-2.6960000000000022E-2</v>
      </c>
      <c r="W87" s="21">
        <f>IF($H$82&lt;0,(IF(2050-V$80&lt;=0,0,(2/(2050-V$80+1))*(1-(SUM($E87:V87)/$H$82))*$H$82*'Fixed Data'!T$52)),0)</f>
        <v>-2.3108571428571454E-2</v>
      </c>
      <c r="X87" s="21">
        <f>IF($H$82&lt;0,(IF(2050-W$80&lt;=0,0,(2/(2050-W$80+1))*(1-(SUM($E87:W87)/$H$82))*$H$82*'Fixed Data'!U$52)),0)</f>
        <v>-1.9257142857142851E-2</v>
      </c>
      <c r="Y87" s="21">
        <f>IF($H$82&lt;0,(IF(2050-X$80&lt;=0,0,(2/(2050-X$80+1))*(1-(SUM($E87:X87)/$H$82))*$H$82*'Fixed Data'!V$52)),0)</f>
        <v>-1.5405714285714307E-2</v>
      </c>
      <c r="Z87" s="21">
        <f>IF($H$82&lt;0,(IF(2050-Y$80&lt;=0,0,(2/(2050-Y$80+1))*(1-(SUM($E87:Y87)/$H$82))*$H$82*'Fixed Data'!W$52)),0)</f>
        <v>-1.1554285714285677E-2</v>
      </c>
      <c r="AA87" s="21">
        <f>IF($H$82&lt;0,(IF(2050-Z$80&lt;=0,0,(2/(2050-Z$80+1))*(1-(SUM($E87:Z87)/$H$82))*$H$82*'Fixed Data'!X$52)),0)</f>
        <v>-7.7028571428571762E-3</v>
      </c>
      <c r="AB87" s="21">
        <f>IF($H$82&lt;0,(IF(2050-AA$80&lt;=0,0,(2/(2050-AA$80+1))*(1-(SUM($E87:AA87)/$H$82))*$H$82*'Fixed Data'!Y$52)),0)</f>
        <v>-3.8514285714286484E-3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-9.0316000000000007E-2</v>
      </c>
      <c r="K88" s="21">
        <f>IF($I$82&lt;0,(IF(2050-J$80&lt;=0,0,(2/(2050-J$80+1))*(1-(SUM($E88:J88)/$I$82))*$I$82*'Fixed Data'!H$52)),0)</f>
        <v>-8.5562526315789478E-2</v>
      </c>
      <c r="L88" s="21">
        <f>IF($I$82&lt;0,(IF(2050-K$80&lt;=0,0,(2/(2050-K$80+1))*(1-(SUM($E88:K88)/$I$82))*$I$82*'Fixed Data'!I$52)),0)</f>
        <v>-8.0809052631578948E-2</v>
      </c>
      <c r="M88" s="21">
        <f>IF($I$82&lt;0,(IF(2050-L$80&lt;=0,0,(2/(2050-L$80+1))*(1-(SUM($E88:L88)/$I$82))*$I$82*'Fixed Data'!J$52)),0)</f>
        <v>-7.6055578947368432E-2</v>
      </c>
      <c r="N88" s="21">
        <f>IF($I$82&lt;0,(IF(2050-M$80&lt;=0,0,(2/(2050-M$80+1))*(1-(SUM($E88:M88)/$I$82))*$I$82*'Fixed Data'!K$52)),0)</f>
        <v>-7.1302105263157903E-2</v>
      </c>
      <c r="O88" s="21">
        <f>IF($I$82&lt;0,(IF(2050-N$80&lt;=0,0,(2/(2050-N$80+1))*(1-(SUM($E88:N88)/$I$82))*$I$82*'Fixed Data'!L$52)),0)</f>
        <v>-6.6548631578947387E-2</v>
      </c>
      <c r="P88" s="21">
        <f>IF($I$82&lt;0,(IF(2050-O$80&lt;=0,0,(2/(2050-O$80+1))*(1-(SUM($E88:O88)/$I$82))*$I$82*'Fixed Data'!M$52)),0)</f>
        <v>-6.179515789473685E-2</v>
      </c>
      <c r="Q88" s="21">
        <f>IF($I$82&lt;0,(IF(2050-P$80&lt;=0,0,(2/(2050-P$80+1))*(1-(SUM($E88:P88)/$I$82))*$I$82*'Fixed Data'!N$52)),0)</f>
        <v>-5.7041684210526335E-2</v>
      </c>
      <c r="R88" s="21">
        <f>IF($I$82&lt;0,(IF(2050-Q$80&lt;=0,0,(2/(2050-Q$80+1))*(1-(SUM($E88:Q88)/$I$82))*$I$82*'Fixed Data'!O$52)),0)</f>
        <v>-5.2288210526315784E-2</v>
      </c>
      <c r="S88" s="21">
        <f>IF($I$82&lt;0,(IF(2050-R$80&lt;=0,0,(2/(2050-R$80+1))*(1-(SUM($E88:R88)/$I$82))*$I$82*'Fixed Data'!P$52)),0)</f>
        <v>-4.7534736842105255E-2</v>
      </c>
      <c r="T88" s="21">
        <f>IF($I$82&lt;0,(IF(2050-S$80&lt;=0,0,(2/(2050-S$80+1))*(1-(SUM($E88:S88)/$I$82))*$I$82*'Fixed Data'!Q$52)),0)</f>
        <v>-4.2781263157894718E-2</v>
      </c>
      <c r="U88" s="21">
        <f>IF($I$82&lt;0,(IF(2050-T$80&lt;=0,0,(2/(2050-T$80+1))*(1-(SUM($E88:T88)/$I$82))*$I$82*'Fixed Data'!R$52)),0)</f>
        <v>-3.8027789473684195E-2</v>
      </c>
      <c r="V88" s="21">
        <f>IF($I$82&lt;0,(IF(2050-U$80&lt;=0,0,(2/(2050-U$80+1))*(1-(SUM($E88:U88)/$I$82))*$I$82*'Fixed Data'!S$52)),0)</f>
        <v>-3.3274315789473638E-2</v>
      </c>
      <c r="W88" s="21">
        <f>IF($I$82&lt;0,(IF(2050-V$80&lt;=0,0,(2/(2050-V$80+1))*(1-(SUM($E88:V88)/$I$82))*$I$82*'Fixed Data'!T$52)),0)</f>
        <v>-2.8520842105263129E-2</v>
      </c>
      <c r="X88" s="21">
        <f>IF($I$82&lt;0,(IF(2050-W$80&lt;=0,0,(2/(2050-W$80+1))*(1-(SUM($E88:W88)/$I$82))*$I$82*'Fixed Data'!U$52)),0)</f>
        <v>-2.3767368421052606E-2</v>
      </c>
      <c r="Y88" s="21">
        <f>IF($I$82&lt;0,(IF(2050-X$80&lt;=0,0,(2/(2050-X$80+1))*(1-(SUM($E88:X88)/$I$82))*$I$82*'Fixed Data'!V$52)),0)</f>
        <v>-1.9013894736842087E-2</v>
      </c>
      <c r="Z88" s="21">
        <f>IF($I$82&lt;0,(IF(2050-Y$80&lt;=0,0,(2/(2050-Y$80+1))*(1-(SUM($E88:Y88)/$I$82))*$I$82*'Fixed Data'!W$52)),0)</f>
        <v>-1.4260421052631525E-2</v>
      </c>
      <c r="AA88" s="21">
        <f>IF($I$82&lt;0,(IF(2050-Z$80&lt;=0,0,(2/(2050-Z$80+1))*(1-(SUM($E88:Z88)/$I$82))*$I$82*'Fixed Data'!X$52)),0)</f>
        <v>-9.5069473684210835E-3</v>
      </c>
      <c r="AB88" s="21">
        <f>IF($I$82&lt;0,(IF(2050-AA$80&lt;=0,0,(2/(2050-AA$80+1))*(1-(SUM($E88:AA88)/$I$82))*$I$82*'Fixed Data'!Y$52)),0)</f>
        <v>-4.7534736842105418E-3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-7.5263333333333335E-2</v>
      </c>
      <c r="G128" s="21">
        <f t="shared" si="10"/>
        <v>-0.14466579710144928</v>
      </c>
      <c r="H128" s="21">
        <f t="shared" si="10"/>
        <v>-0.20303916996047433</v>
      </c>
      <c r="I128" s="21">
        <f t="shared" si="10"/>
        <v>-0.27039920948616603</v>
      </c>
      <c r="J128" s="21">
        <f t="shared" si="10"/>
        <v>-0.34719524901185778</v>
      </c>
      <c r="K128" s="21">
        <f t="shared" si="10"/>
        <v>-0.32892181485333893</v>
      </c>
      <c r="L128" s="21">
        <f t="shared" si="10"/>
        <v>-0.31064838069482009</v>
      </c>
      <c r="M128" s="21">
        <f t="shared" si="10"/>
        <v>-0.29237494653630125</v>
      </c>
      <c r="N128" s="21">
        <f t="shared" si="10"/>
        <v>-0.27410151237778246</v>
      </c>
      <c r="O128" s="21">
        <f t="shared" si="10"/>
        <v>-0.25582807821926357</v>
      </c>
      <c r="P128" s="21">
        <f t="shared" si="10"/>
        <v>-0.23755464406074478</v>
      </c>
      <c r="Q128" s="21">
        <f t="shared" si="10"/>
        <v>-0.21928120990222599</v>
      </c>
      <c r="R128" s="21">
        <f t="shared" si="10"/>
        <v>-0.20100777574370715</v>
      </c>
      <c r="S128" s="21">
        <f t="shared" si="10"/>
        <v>-0.18273434158518825</v>
      </c>
      <c r="T128" s="21">
        <f t="shared" si="10"/>
        <v>-0.16446090742666944</v>
      </c>
      <c r="U128" s="21">
        <f t="shared" si="10"/>
        <v>-0.14618747326815063</v>
      </c>
      <c r="V128" s="21">
        <f t="shared" si="10"/>
        <v>-0.12791403910963181</v>
      </c>
      <c r="W128" s="21">
        <f t="shared" si="10"/>
        <v>-0.10964060495111297</v>
      </c>
      <c r="X128" s="21">
        <f t="shared" si="10"/>
        <v>-9.1367170792594113E-2</v>
      </c>
      <c r="Y128" s="21">
        <f t="shared" si="10"/>
        <v>-7.3093736634075313E-2</v>
      </c>
      <c r="Z128" s="21">
        <f t="shared" si="10"/>
        <v>-5.4820302475556373E-2</v>
      </c>
      <c r="AA128" s="21">
        <f t="shared" si="10"/>
        <v>-3.6546868317037712E-2</v>
      </c>
      <c r="AB128" s="21">
        <f t="shared" si="10"/>
        <v>-1.8273434158518967E-2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-0.90316000000000007</v>
      </c>
      <c r="G129" s="21">
        <f t="shared" ref="G129:AW129" si="11">F131</f>
        <v>-1.6636566666666668</v>
      </c>
      <c r="H129" s="21">
        <f t="shared" si="11"/>
        <v>-2.2334308695652174</v>
      </c>
      <c r="I129" s="21">
        <f t="shared" si="11"/>
        <v>-2.8391916996047435</v>
      </c>
      <c r="J129" s="21">
        <f t="shared" si="11"/>
        <v>-3.4719524901185776</v>
      </c>
      <c r="K129" s="21">
        <f t="shared" si="11"/>
        <v>-3.1247572411067197</v>
      </c>
      <c r="L129" s="21">
        <f t="shared" si="11"/>
        <v>-2.7958354262533809</v>
      </c>
      <c r="M129" s="21">
        <f t="shared" si="11"/>
        <v>-2.4851870455585607</v>
      </c>
      <c r="N129" s="21">
        <f t="shared" si="11"/>
        <v>-2.1928120990222597</v>
      </c>
      <c r="O129" s="21">
        <f t="shared" si="11"/>
        <v>-1.9187105866444774</v>
      </c>
      <c r="P129" s="21">
        <f t="shared" si="11"/>
        <v>-1.6628825084252137</v>
      </c>
      <c r="Q129" s="21">
        <f t="shared" si="11"/>
        <v>-1.4253278643644689</v>
      </c>
      <c r="R129" s="21">
        <f t="shared" si="11"/>
        <v>-1.2060466544622428</v>
      </c>
      <c r="S129" s="21">
        <f t="shared" si="11"/>
        <v>-1.0050388787185356</v>
      </c>
      <c r="T129" s="21">
        <f t="shared" si="11"/>
        <v>-0.82230453713334728</v>
      </c>
      <c r="U129" s="21">
        <f t="shared" si="11"/>
        <v>-0.65784362970667787</v>
      </c>
      <c r="V129" s="21">
        <f t="shared" si="11"/>
        <v>-0.51165615643852724</v>
      </c>
      <c r="W129" s="21">
        <f t="shared" si="11"/>
        <v>-0.3837421173288954</v>
      </c>
      <c r="X129" s="21">
        <f t="shared" si="11"/>
        <v>-0.27410151237778246</v>
      </c>
      <c r="Y129" s="21">
        <f t="shared" si="11"/>
        <v>-0.18273434158518836</v>
      </c>
      <c r="Z129" s="21">
        <f t="shared" si="11"/>
        <v>-0.10964060495111305</v>
      </c>
      <c r="AA129" s="21">
        <f t="shared" si="11"/>
        <v>-5.4820302475556679E-2</v>
      </c>
      <c r="AB129" s="21">
        <f t="shared" si="11"/>
        <v>-1.8273434158518967E-2</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-0.8690916089299463</v>
      </c>
      <c r="F130" s="21">
        <f>F131*(1/(1+'Fixed Data'!$B$10))</f>
        <v>-1.6009013343597642</v>
      </c>
      <c r="G130" s="21">
        <f>G131*(1/(1+'Fixed Data'!$B$10))</f>
        <v>-2.1491828998895475</v>
      </c>
      <c r="H130" s="21">
        <f>H131*(1/(1+'Fixed Data'!$B$10))</f>
        <v>-2.7320936293348188</v>
      </c>
      <c r="I130" s="21">
        <f>I131*(1/(1+'Fixed Data'!$B$10))</f>
        <v>-3.3409858449947825</v>
      </c>
      <c r="J130" s="21">
        <f>J131*(1/(1+'Fixed Data'!$B$10))</f>
        <v>-3.0068872604953043</v>
      </c>
      <c r="K130" s="21">
        <f>K131*(1/(1+'Fixed Data'!$B$10))</f>
        <v>-2.6903728120221144</v>
      </c>
      <c r="L130" s="21">
        <f>L131*(1/(1+'Fixed Data'!$B$10))</f>
        <v>-2.3914424995752128</v>
      </c>
      <c r="M130" s="21">
        <f>M131*(1/(1+'Fixed Data'!$B$10))</f>
        <v>-2.1100963231545995</v>
      </c>
      <c r="N130" s="21">
        <f>N131*(1/(1+'Fixed Data'!$B$10))</f>
        <v>-1.8463342827602749</v>
      </c>
      <c r="O130" s="21">
        <f>O131*(1/(1+'Fixed Data'!$B$10))</f>
        <v>-1.6001563783922381</v>
      </c>
      <c r="P130" s="21">
        <f>P131*(1/(1+'Fixed Data'!$B$10))</f>
        <v>-1.3715626100504898</v>
      </c>
      <c r="Q130" s="21">
        <f>Q131*(1/(1+'Fixed Data'!$B$10))</f>
        <v>-1.1605529777350299</v>
      </c>
      <c r="R130" s="21">
        <f>R131*(1/(1+'Fixed Data'!$B$10))</f>
        <v>-0.96712748144585803</v>
      </c>
      <c r="S130" s="21">
        <f>S131*(1/(1+'Fixed Data'!$B$10))</f>
        <v>-0.79128612118297481</v>
      </c>
      <c r="T130" s="21">
        <f>T131*(1/(1+'Fixed Data'!$B$10))</f>
        <v>-0.63302889694637987</v>
      </c>
      <c r="U130" s="21">
        <f>U131*(1/(1+'Fixed Data'!$B$10))</f>
        <v>-0.49235580873607326</v>
      </c>
      <c r="V130" s="21">
        <f>V131*(1/(1+'Fixed Data'!$B$10))</f>
        <v>-0.36926685655205488</v>
      </c>
      <c r="W130" s="21">
        <f>W131*(1/(1+'Fixed Data'!$B$10))</f>
        <v>-0.26376204039432494</v>
      </c>
      <c r="X130" s="21">
        <f>X131*(1/(1+'Fixed Data'!$B$10))</f>
        <v>-0.17584136026288336</v>
      </c>
      <c r="Y130" s="21">
        <f>Y131*(1/(1+'Fixed Data'!$B$10))</f>
        <v>-0.10550481615773005</v>
      </c>
      <c r="Z130" s="21">
        <f>Z131*(1/(1+'Fixed Data'!$B$10))</f>
        <v>-5.2752408078865172E-2</v>
      </c>
      <c r="AA130" s="21">
        <f>AA131*(1/(1+'Fixed Data'!$B$10))</f>
        <v>-1.7584136026288461E-2</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-0.90316000000000007</v>
      </c>
      <c r="F131" s="21">
        <f t="shared" si="12"/>
        <v>-1.6636566666666668</v>
      </c>
      <c r="G131" s="21">
        <f t="shared" si="12"/>
        <v>-2.2334308695652174</v>
      </c>
      <c r="H131" s="21">
        <f t="shared" si="12"/>
        <v>-2.8391916996047435</v>
      </c>
      <c r="I131" s="21">
        <f t="shared" si="12"/>
        <v>-3.4719524901185776</v>
      </c>
      <c r="J131" s="21">
        <f t="shared" si="12"/>
        <v>-3.1247572411067197</v>
      </c>
      <c r="K131" s="21">
        <f t="shared" si="12"/>
        <v>-2.7958354262533809</v>
      </c>
      <c r="L131" s="21">
        <f t="shared" si="12"/>
        <v>-2.4851870455585607</v>
      </c>
      <c r="M131" s="21">
        <f t="shared" si="12"/>
        <v>-2.1928120990222597</v>
      </c>
      <c r="N131" s="21">
        <f t="shared" si="12"/>
        <v>-1.9187105866444774</v>
      </c>
      <c r="O131" s="21">
        <f t="shared" si="12"/>
        <v>-1.6628825084252137</v>
      </c>
      <c r="P131" s="21">
        <f t="shared" si="12"/>
        <v>-1.4253278643644689</v>
      </c>
      <c r="Q131" s="21">
        <f t="shared" si="12"/>
        <v>-1.2060466544622428</v>
      </c>
      <c r="R131" s="21">
        <f t="shared" si="12"/>
        <v>-1.0050388787185356</v>
      </c>
      <c r="S131" s="21">
        <f t="shared" si="12"/>
        <v>-0.82230453713334728</v>
      </c>
      <c r="T131" s="21">
        <f t="shared" si="12"/>
        <v>-0.65784362970667787</v>
      </c>
      <c r="U131" s="21">
        <f t="shared" si="12"/>
        <v>-0.51165615643852724</v>
      </c>
      <c r="V131" s="21">
        <f t="shared" si="12"/>
        <v>-0.3837421173288954</v>
      </c>
      <c r="W131" s="21">
        <f t="shared" si="12"/>
        <v>-0.27410151237778246</v>
      </c>
      <c r="X131" s="21">
        <f t="shared" si="12"/>
        <v>-0.18273434158518836</v>
      </c>
      <c r="Y131" s="21">
        <f t="shared" si="12"/>
        <v>-0.10964060495111305</v>
      </c>
      <c r="Z131" s="21">
        <f t="shared" si="12"/>
        <v>-5.4820302475556679E-2</v>
      </c>
      <c r="AA131" s="21">
        <f t="shared" si="12"/>
        <v>-1.8273434158518967E-2</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-1.7034195535026948E-2</v>
      </c>
      <c r="F132" s="21">
        <f>AVERAGE(F129:F130)*'Fixed Data'!$B$10</f>
        <v>-4.9079602153451383E-2</v>
      </c>
      <c r="G132" s="21">
        <f>AVERAGE(G129:G130)*'Fixed Data'!$B$10</f>
        <v>-7.4731655504501796E-2</v>
      </c>
      <c r="H132" s="21">
        <f>AVERAGE(H129:H130)*'Fixed Data'!$B$10</f>
        <v>-9.7324280178440706E-2</v>
      </c>
      <c r="I132" s="21">
        <f>AVERAGE(I129:I130)*'Fixed Data'!$B$10</f>
        <v>-0.12113147987415071</v>
      </c>
      <c r="J132" s="21">
        <f>AVERAGE(J129:J130)*'Fixed Data'!$B$10</f>
        <v>-0.1269852591120321</v>
      </c>
      <c r="K132" s="21">
        <f>AVERAGE(K129:K130)*'Fixed Data'!$B$10</f>
        <v>-0.11397654904132515</v>
      </c>
      <c r="L132" s="21">
        <f>AVERAGE(L129:L130)*'Fixed Data'!$B$10</f>
        <v>-0.10167064734624044</v>
      </c>
      <c r="M132" s="21">
        <f>AVERAGE(M129:M130)*'Fixed Data'!$B$10</f>
        <v>-9.0067554026777935E-2</v>
      </c>
      <c r="N132" s="21">
        <f>AVERAGE(N129:N130)*'Fixed Data'!$B$10</f>
        <v>-7.9167269082937683E-2</v>
      </c>
      <c r="O132" s="21">
        <f>AVERAGE(O129:O130)*'Fixed Data'!$B$10</f>
        <v>-6.8969792514719616E-2</v>
      </c>
      <c r="P132" s="21">
        <f>AVERAGE(P129:P130)*'Fixed Data'!$B$10</f>
        <v>-5.947512432212379E-2</v>
      </c>
      <c r="Q132" s="21">
        <f>AVERAGE(Q129:Q130)*'Fixed Data'!$B$10</f>
        <v>-5.0683264505150177E-2</v>
      </c>
      <c r="R132" s="21">
        <f>AVERAGE(R129:R130)*'Fixed Data'!$B$10</f>
        <v>-4.2594213063798771E-2</v>
      </c>
      <c r="S132" s="21">
        <f>AVERAGE(S129:S130)*'Fixed Data'!$B$10</f>
        <v>-3.5207969998069598E-2</v>
      </c>
      <c r="T132" s="21">
        <f>AVERAGE(T129:T130)*'Fixed Data'!$B$10</f>
        <v>-2.8524535307962652E-2</v>
      </c>
      <c r="U132" s="21">
        <f>AVERAGE(U129:U130)*'Fixed Data'!$B$10</f>
        <v>-2.2543908993477923E-2</v>
      </c>
      <c r="V132" s="21">
        <f>AVERAGE(V129:V130)*'Fixed Data'!$B$10</f>
        <v>-1.7266091054615407E-2</v>
      </c>
      <c r="W132" s="21">
        <f>AVERAGE(W129:W130)*'Fixed Data'!$B$10</f>
        <v>-1.2691081491375118E-2</v>
      </c>
      <c r="X132" s="21">
        <f>AVERAGE(X129:X130)*'Fixed Data'!$B$10</f>
        <v>-8.8188803037570485E-3</v>
      </c>
      <c r="Y132" s="21">
        <f>AVERAGE(Y129:Y130)*'Fixed Data'!$B$10</f>
        <v>-5.6494874917612011E-3</v>
      </c>
      <c r="Z132" s="21">
        <f>AVERAGE(Z129:Z130)*'Fixed Data'!$B$10</f>
        <v>-3.1829030553875729E-3</v>
      </c>
      <c r="AA132" s="21">
        <f>AVERAGE(AA129:AA130)*'Fixed Data'!$B$10</f>
        <v>-1.4191269946361646E-3</v>
      </c>
      <c r="AB132" s="21">
        <f>AVERAGE(AB129:AB130)*'Fixed Data'!$B$10</f>
        <v>-3.5815930950697174E-4</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-1.7034195535026948E-2</v>
      </c>
      <c r="F133" s="21">
        <f t="shared" ref="F133:BB133" si="13">F128+F132</f>
        <v>-0.12434293548678471</v>
      </c>
      <c r="G133" s="21">
        <f t="shared" si="13"/>
        <v>-0.21939745260595106</v>
      </c>
      <c r="H133" s="21">
        <f t="shared" si="13"/>
        <v>-0.30036345013891502</v>
      </c>
      <c r="I133" s="21">
        <f t="shared" si="13"/>
        <v>-0.39153068936031676</v>
      </c>
      <c r="J133" s="21">
        <f t="shared" si="13"/>
        <v>-0.4741805081238899</v>
      </c>
      <c r="K133" s="21">
        <f t="shared" si="13"/>
        <v>-0.44289836389466408</v>
      </c>
      <c r="L133" s="21">
        <f t="shared" si="13"/>
        <v>-0.41231902804106052</v>
      </c>
      <c r="M133" s="21">
        <f t="shared" si="13"/>
        <v>-0.38244250056307916</v>
      </c>
      <c r="N133" s="21">
        <f t="shared" si="13"/>
        <v>-0.35326878146072016</v>
      </c>
      <c r="O133" s="21">
        <f t="shared" si="13"/>
        <v>-0.3247978707339832</v>
      </c>
      <c r="P133" s="21">
        <f t="shared" si="13"/>
        <v>-0.29702976838286854</v>
      </c>
      <c r="Q133" s="21">
        <f t="shared" si="13"/>
        <v>-0.26996447440737614</v>
      </c>
      <c r="R133" s="21">
        <f t="shared" si="13"/>
        <v>-0.24360198880750591</v>
      </c>
      <c r="S133" s="21">
        <f t="shared" si="13"/>
        <v>-0.21794231158325786</v>
      </c>
      <c r="T133" s="21">
        <f t="shared" si="13"/>
        <v>-0.19298544273463208</v>
      </c>
      <c r="U133" s="21">
        <f t="shared" si="13"/>
        <v>-0.16873138226162854</v>
      </c>
      <c r="V133" s="21">
        <f t="shared" si="13"/>
        <v>-0.14518013016424722</v>
      </c>
      <c r="W133" s="21">
        <f t="shared" si="13"/>
        <v>-0.12233168644248808</v>
      </c>
      <c r="X133" s="21">
        <f t="shared" si="13"/>
        <v>-0.10018605109635116</v>
      </c>
      <c r="Y133" s="21">
        <f t="shared" si="13"/>
        <v>-7.8743224125836508E-2</v>
      </c>
      <c r="Z133" s="21">
        <f t="shared" si="13"/>
        <v>-5.8003205530943944E-2</v>
      </c>
      <c r="AA133" s="21">
        <f t="shared" si="13"/>
        <v>-3.7965995311673877E-2</v>
      </c>
      <c r="AB133" s="21">
        <f t="shared" si="13"/>
        <v>-1.8631593468025939E-2</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t="s">
        <v>554</v>
      </c>
      <c r="D134" s="243"/>
      <c r="E134" s="245">
        <f t="shared" ref="E134:AJ134" si="14">E83+E77+E71</f>
        <v>-2.3016431921448892</v>
      </c>
      <c r="F134" s="245">
        <f t="shared" si="14"/>
        <v>-2.1786851950346087</v>
      </c>
      <c r="G134" s="245">
        <f t="shared" si="14"/>
        <v>-1.9541058523668777</v>
      </c>
      <c r="H134" s="245">
        <f t="shared" si="14"/>
        <v>-2.1524814888300705</v>
      </c>
      <c r="I134" s="245">
        <f t="shared" si="14"/>
        <v>-2.3506787486376433</v>
      </c>
      <c r="J134" s="245">
        <f t="shared" si="14"/>
        <v>-0.59011275811547459</v>
      </c>
      <c r="K134" s="245">
        <f t="shared" si="14"/>
        <v>-0.60689246993168666</v>
      </c>
      <c r="L134" s="245">
        <f t="shared" si="14"/>
        <v>-0.62419395456152205</v>
      </c>
      <c r="M134" s="245">
        <f t="shared" si="14"/>
        <v>-0.64202972299181438</v>
      </c>
      <c r="N134" s="245">
        <f t="shared" si="14"/>
        <v>-0.66042020747787844</v>
      </c>
      <c r="O134" s="245">
        <f t="shared" si="14"/>
        <v>-0.67938378101718688</v>
      </c>
      <c r="P134" s="245">
        <f t="shared" si="14"/>
        <v>-0.6989387547017597</v>
      </c>
      <c r="Q134" s="245">
        <f t="shared" si="14"/>
        <v>-0.71910405236739494</v>
      </c>
      <c r="R134" s="245">
        <f t="shared" si="14"/>
        <v>-0.73989877612857979</v>
      </c>
      <c r="S134" s="245">
        <f t="shared" si="14"/>
        <v>-0.76134350669351025</v>
      </c>
      <c r="T134" s="245">
        <f t="shared" si="14"/>
        <v>-0.78345921393330231</v>
      </c>
      <c r="U134" s="245">
        <f t="shared" si="14"/>
        <v>-0.80626750044689177</v>
      </c>
      <c r="V134" s="245">
        <f t="shared" si="14"/>
        <v>-0.82979070103047547</v>
      </c>
      <c r="W134" s="245">
        <f t="shared" si="14"/>
        <v>-0.85405191002409464</v>
      </c>
      <c r="X134" s="245">
        <f t="shared" si="14"/>
        <v>-0.8790750098602661</v>
      </c>
      <c r="Y134" s="245">
        <f t="shared" si="14"/>
        <v>-0.90488469735877486</v>
      </c>
      <c r="Z134" s="245">
        <f t="shared" si="14"/>
        <v>-0.93150651828554198</v>
      </c>
      <c r="AA134" s="245">
        <f t="shared" si="14"/>
        <v>-0.95896689665253687</v>
      </c>
      <c r="AB134" s="245">
        <f t="shared" si="14"/>
        <v>-0.98729316777408638</v>
      </c>
      <c r="AC134" s="245">
        <f t="shared" si="14"/>
        <v>-10.164993617998412</v>
      </c>
      <c r="AD134" s="245">
        <f t="shared" si="14"/>
        <v>-10.466432468849346</v>
      </c>
      <c r="AE134" s="245">
        <f t="shared" si="14"/>
        <v>-10.777408560908771</v>
      </c>
      <c r="AF134" s="245">
        <f t="shared" si="14"/>
        <v>-11.098235320582731</v>
      </c>
      <c r="AG134" s="245">
        <f t="shared" si="14"/>
        <v>-11.429237165500261</v>
      </c>
      <c r="AH134" s="245">
        <f t="shared" si="14"/>
        <v>-11.770749962794049</v>
      </c>
      <c r="AI134" s="245">
        <f t="shared" si="14"/>
        <v>-12.123121419765926</v>
      </c>
      <c r="AJ134" s="245">
        <f t="shared" si="14"/>
        <v>-12.486711594757073</v>
      </c>
      <c r="AK134" s="245">
        <f t="shared" ref="AK134:BB134" si="15">AK83+AK77+AK71</f>
        <v>-12.861893355428711</v>
      </c>
      <c r="AL134" s="245">
        <f t="shared" si="15"/>
        <v>-13.249052882119534</v>
      </c>
      <c r="AM134" s="245">
        <f t="shared" si="15"/>
        <v>-13.645059689706319</v>
      </c>
      <c r="AN134" s="245">
        <f t="shared" si="15"/>
        <v>-14.052150195312629</v>
      </c>
      <c r="AO134" s="245">
        <f t="shared" si="15"/>
        <v>-14.472135929789733</v>
      </c>
      <c r="AP134" s="245">
        <f t="shared" si="15"/>
        <v>-14.905441561538792</v>
      </c>
      <c r="AQ134" s="245">
        <f t="shared" si="15"/>
        <v>-15.352506716941136</v>
      </c>
      <c r="AR134" s="245">
        <f t="shared" si="15"/>
        <v>-15.808050147156225</v>
      </c>
      <c r="AS134" s="245">
        <f t="shared" si="15"/>
        <v>-16.265407204293133</v>
      </c>
      <c r="AT134" s="245">
        <f t="shared" si="15"/>
        <v>-16.736778701821109</v>
      </c>
      <c r="AU134" s="245">
        <f t="shared" si="15"/>
        <v>-17.222597887756255</v>
      </c>
      <c r="AV134" s="245">
        <f t="shared" si="15"/>
        <v>-17.721877550433376</v>
      </c>
      <c r="AW134" s="245">
        <f t="shared" si="15"/>
        <v>-18.233294618567406</v>
      </c>
      <c r="AX134" s="245">
        <f t="shared" si="15"/>
        <v>-18.760252765143278</v>
      </c>
      <c r="AY134" s="245">
        <f t="shared" si="15"/>
        <v>-19.267401888048269</v>
      </c>
      <c r="AZ134" s="245">
        <f t="shared" si="15"/>
        <v>-19.77690424456781</v>
      </c>
      <c r="BA134" s="245">
        <f t="shared" si="15"/>
        <v>-20.30189351225799</v>
      </c>
      <c r="BB134" s="245">
        <f t="shared" si="15"/>
        <v>-20.840818921205745</v>
      </c>
    </row>
    <row r="135" spans="1:54" ht="14" outlineLevel="2" thickBot="1">
      <c r="A135" s="138"/>
      <c r="B135" s="140" t="s">
        <v>458</v>
      </c>
      <c r="C135" s="141"/>
      <c r="D135" s="244"/>
      <c r="E135" s="245">
        <f>E133+E134</f>
        <v>-2.3186773876799163</v>
      </c>
      <c r="F135" s="245">
        <f t="shared" ref="F135:AW135" si="16">F133+F134</f>
        <v>-2.3030281305213935</v>
      </c>
      <c r="G135" s="245">
        <f t="shared" si="16"/>
        <v>-2.173503304972829</v>
      </c>
      <c r="H135" s="245">
        <f t="shared" si="16"/>
        <v>-2.4528449389689855</v>
      </c>
      <c r="I135" s="245">
        <f t="shared" si="16"/>
        <v>-2.74220943799796</v>
      </c>
      <c r="J135" s="245">
        <f t="shared" si="16"/>
        <v>-1.0642932662393645</v>
      </c>
      <c r="K135" s="245">
        <f t="shared" si="16"/>
        <v>-1.0497908338263509</v>
      </c>
      <c r="L135" s="245">
        <f t="shared" si="16"/>
        <v>-1.0365129826025825</v>
      </c>
      <c r="M135" s="245">
        <f t="shared" si="16"/>
        <v>-1.0244722235548935</v>
      </c>
      <c r="N135" s="245">
        <f t="shared" si="16"/>
        <v>-1.0136889889385987</v>
      </c>
      <c r="O135" s="245">
        <f t="shared" si="16"/>
        <v>-1.0041816517511701</v>
      </c>
      <c r="P135" s="245">
        <f t="shared" si="16"/>
        <v>-0.99596852308462824</v>
      </c>
      <c r="Q135" s="245">
        <f t="shared" si="16"/>
        <v>-0.98906852677477108</v>
      </c>
      <c r="R135" s="245">
        <f t="shared" si="16"/>
        <v>-0.98350076493608574</v>
      </c>
      <c r="S135" s="245">
        <f t="shared" si="16"/>
        <v>-0.97928581827676808</v>
      </c>
      <c r="T135" s="245">
        <f t="shared" si="16"/>
        <v>-0.97644465666793434</v>
      </c>
      <c r="U135" s="245">
        <f t="shared" si="16"/>
        <v>-0.97499888270852031</v>
      </c>
      <c r="V135" s="245">
        <f t="shared" si="16"/>
        <v>-0.97497083119472272</v>
      </c>
      <c r="W135" s="245">
        <f t="shared" si="16"/>
        <v>-0.97638359646658268</v>
      </c>
      <c r="X135" s="245">
        <f t="shared" si="16"/>
        <v>-0.97926106095661725</v>
      </c>
      <c r="Y135" s="245">
        <f t="shared" si="16"/>
        <v>-0.98362792148461131</v>
      </c>
      <c r="Z135" s="245">
        <f t="shared" si="16"/>
        <v>-0.98950972381648594</v>
      </c>
      <c r="AA135" s="245">
        <f t="shared" si="16"/>
        <v>-0.99693289196421075</v>
      </c>
      <c r="AB135" s="245">
        <f t="shared" si="16"/>
        <v>-1.0059247612421123</v>
      </c>
      <c r="AC135" s="245">
        <f t="shared" si="16"/>
        <v>-10.164993617998412</v>
      </c>
      <c r="AD135" s="245">
        <f t="shared" si="16"/>
        <v>-10.466432468849346</v>
      </c>
      <c r="AE135" s="245">
        <f t="shared" si="16"/>
        <v>-10.777408560908771</v>
      </c>
      <c r="AF135" s="245">
        <f t="shared" si="16"/>
        <v>-11.098235320582731</v>
      </c>
      <c r="AG135" s="245">
        <f t="shared" si="16"/>
        <v>-11.429237165500261</v>
      </c>
      <c r="AH135" s="245">
        <f t="shared" si="16"/>
        <v>-11.770749962794049</v>
      </c>
      <c r="AI135" s="245">
        <f t="shared" si="16"/>
        <v>-12.123121419765926</v>
      </c>
      <c r="AJ135" s="245">
        <f t="shared" si="16"/>
        <v>-12.486711594757073</v>
      </c>
      <c r="AK135" s="245">
        <f t="shared" si="16"/>
        <v>-12.861893355428711</v>
      </c>
      <c r="AL135" s="245">
        <f t="shared" si="16"/>
        <v>-13.249052882119534</v>
      </c>
      <c r="AM135" s="245">
        <f t="shared" si="16"/>
        <v>-13.645059689706319</v>
      </c>
      <c r="AN135" s="245">
        <f t="shared" si="16"/>
        <v>-14.052150195312629</v>
      </c>
      <c r="AO135" s="245">
        <f t="shared" si="16"/>
        <v>-14.472135929789733</v>
      </c>
      <c r="AP135" s="245">
        <f t="shared" si="16"/>
        <v>-14.905441561538792</v>
      </c>
      <c r="AQ135" s="245">
        <f t="shared" si="16"/>
        <v>-15.352506716941136</v>
      </c>
      <c r="AR135" s="245">
        <f t="shared" si="16"/>
        <v>-15.808050147156225</v>
      </c>
      <c r="AS135" s="245">
        <f t="shared" si="16"/>
        <v>-16.265407204293133</v>
      </c>
      <c r="AT135" s="245">
        <f t="shared" si="16"/>
        <v>-16.736778701821109</v>
      </c>
      <c r="AU135" s="245">
        <f t="shared" si="16"/>
        <v>-17.222597887756255</v>
      </c>
      <c r="AV135" s="245">
        <f t="shared" si="16"/>
        <v>-17.721877550433376</v>
      </c>
      <c r="AW135" s="245">
        <f t="shared" si="16"/>
        <v>-18.233294618567406</v>
      </c>
      <c r="AX135" s="245">
        <f>AX133+AX134</f>
        <v>-18.760252765143278</v>
      </c>
      <c r="AY135" s="245">
        <f>AY133+AY134</f>
        <v>-19.267401888048269</v>
      </c>
      <c r="AZ135" s="245">
        <f>AZ133+AZ134</f>
        <v>-19.77690424456781</v>
      </c>
      <c r="BA135" s="245">
        <f>BA133+BA134</f>
        <v>-20.30189351225799</v>
      </c>
      <c r="BB135" s="245">
        <f>BB133+BB134</f>
        <v>-20.840818921205745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-3.1291900105007215</v>
      </c>
      <c r="F143" s="21">
        <f>-(F$158*'Fixed Data'!$B$25*'Fixed Data'!F$47*'Fixed Data'!$B$24*'Fixed Data'!$B$23+F$158*'Fixed Data'!$B$26)*'Fixed Data'!M42/10^6</f>
        <v>-3.2433839051414068</v>
      </c>
      <c r="G143" s="21">
        <f>-(G$158*'Fixed Data'!$B$25*'Fixed Data'!G$47*'Fixed Data'!$B$24*'Fixed Data'!$B$23+G$158*'Fixed Data'!$B$26)*'Fixed Data'!N42/10^6</f>
        <v>-3.3755152997142543</v>
      </c>
      <c r="H143" s="21">
        <f>-(H$158*'Fixed Data'!$B$25*'Fixed Data'!H$47*'Fixed Data'!$B$24*'Fixed Data'!$B$23+H$158*'Fixed Data'!$B$26)*'Fixed Data'!O42/10^6</f>
        <v>-3.5015247223011841</v>
      </c>
      <c r="I143" s="21">
        <f>-(I$158*'Fixed Data'!$B$25*'Fixed Data'!I$47*'Fixed Data'!$B$24*'Fixed Data'!$B$23+I$158*'Fixed Data'!$B$26)*'Fixed Data'!P42/10^6</f>
        <v>-3.6407445355312276</v>
      </c>
      <c r="J143" s="21">
        <f>-(J$158*'Fixed Data'!$B$25*'Fixed Data'!J$47*'Fixed Data'!$B$24*'Fixed Data'!$B$23+J$158*'Fixed Data'!$B$26)*'Fixed Data'!Q42/10^6</f>
        <v>-3.8066043096839266</v>
      </c>
      <c r="K143" s="21">
        <f>-(K$158*'Fixed Data'!$B$25*'Fixed Data'!K$47*'Fixed Data'!$B$24*'Fixed Data'!$B$23+K$158*'Fixed Data'!$B$26)*'Fixed Data'!R42/10^6</f>
        <v>-3.9663552788832881</v>
      </c>
      <c r="L143" s="21">
        <f>-(L$158*'Fixed Data'!$B$25*'Fixed Data'!L$47*'Fixed Data'!$B$24*'Fixed Data'!$B$23+L$158*'Fixed Data'!$B$26)*'Fixed Data'!S42/10^6</f>
        <v>-4.145653907004621</v>
      </c>
      <c r="M143" s="21">
        <f>-(M$158*'Fixed Data'!$B$25*'Fixed Data'!M$47*'Fixed Data'!$B$24*'Fixed Data'!$B$23+M$158*'Fixed Data'!$B$26)*'Fixed Data'!T42/10^6</f>
        <v>-4.3322289639075731</v>
      </c>
      <c r="N143" s="21">
        <f>-(N$158*'Fixed Data'!$B$25*'Fixed Data'!N$47*'Fixed Data'!$B$24*'Fixed Data'!$B$23+N$158*'Fixed Data'!$B$26)*'Fixed Data'!U42/10^6</f>
        <v>-4.5123769514224463</v>
      </c>
      <c r="O143" s="21">
        <f>-(O$158*'Fixed Data'!$B$25*'Fixed Data'!O$47*'Fixed Data'!$B$24*'Fixed Data'!$B$23+O$158*'Fixed Data'!$B$26)*'Fixed Data'!V42/10^6</f>
        <v>-4.7140270973364391</v>
      </c>
      <c r="P143" s="21">
        <f>-(P$158*'Fixed Data'!$B$25*'Fixed Data'!P$47*'Fixed Data'!$B$24*'Fixed Data'!$B$23+P$158*'Fixed Data'!$B$26)*'Fixed Data'!W42/10^6</f>
        <v>-4.923867445109825</v>
      </c>
      <c r="Q143" s="21">
        <f>-(Q$158*'Fixed Data'!$B$25*'Fixed Data'!Q$47*'Fixed Data'!$B$24*'Fixed Data'!$B$23+Q$158*'Fixed Data'!$B$26)*'Fixed Data'!X42/10^6</f>
        <v>-5.1422215523143606</v>
      </c>
      <c r="R143" s="21">
        <f>-(R$158*'Fixed Data'!$B$25*'Fixed Data'!R$47*'Fixed Data'!$B$24*'Fixed Data'!$B$23+R$158*'Fixed Data'!$B$26)*'Fixed Data'!Y42/10^6</f>
        <v>-5.3851223664687886</v>
      </c>
      <c r="S143" s="21">
        <f>-(S$158*'Fixed Data'!$B$25*'Fixed Data'!S$47*'Fixed Data'!$B$24*'Fixed Data'!$B$23+S$158*'Fixed Data'!$B$26)*'Fixed Data'!Z42/10^6</f>
        <v>-5.62197667325698</v>
      </c>
      <c r="T143" s="21">
        <f>-(T$158*'Fixed Data'!$B$25*'Fixed Data'!T$47*'Fixed Data'!$B$24*'Fixed Data'!$B$23+T$158*'Fixed Data'!$B$26)*'Fixed Data'!AA42/10^6</f>
        <v>-5.868407252078204</v>
      </c>
      <c r="U143" s="21">
        <f>-(U$158*'Fixed Data'!$B$25*'Fixed Data'!U$47*'Fixed Data'!$B$24*'Fixed Data'!$B$23+U$158*'Fixed Data'!$B$26)*'Fixed Data'!AB42/10^6</f>
        <v>-6.124791770451484</v>
      </c>
      <c r="V143" s="21">
        <f>-(V$158*'Fixed Data'!$B$25*'Fixed Data'!V$47*'Fixed Data'!$B$24*'Fixed Data'!$B$23+V$158*'Fixed Data'!$B$26)*'Fixed Data'!AC42/10^6</f>
        <v>-6.4091302040589735</v>
      </c>
      <c r="W143" s="21">
        <f>-(W$158*'Fixed Data'!$B$25*'Fixed Data'!W$47*'Fixed Data'!$B$24*'Fixed Data'!$B$23+W$158*'Fixed Data'!$B$26)*'Fixed Data'!AD42/10^6</f>
        <v>-6.6871302400730901</v>
      </c>
      <c r="X143" s="21">
        <f>-(X$158*'Fixed Data'!$B$25*'Fixed Data'!X$47*'Fixed Data'!$B$24*'Fixed Data'!$B$23+X$158*'Fixed Data'!$B$26)*'Fixed Data'!AE42/10^6</f>
        <v>-6.9949779397851763</v>
      </c>
      <c r="Y143" s="21">
        <f>-(Y$158*'Fixed Data'!$B$25*'Fixed Data'!Y$47*'Fixed Data'!$B$24*'Fixed Data'!$B$23+Y$158*'Fixed Data'!$B$26)*'Fixed Data'!AF42/10^6</f>
        <v>-7.2963555298589897</v>
      </c>
      <c r="Z143" s="21">
        <f>-(Z$158*'Fixed Data'!$B$25*'Fixed Data'!Z$47*'Fixed Data'!$B$24*'Fixed Data'!$B$23+Z$158*'Fixed Data'!$B$26)*'Fixed Data'!AG42/10^6</f>
        <v>-7.629610198937784</v>
      </c>
      <c r="AA143" s="21">
        <f>-(AA$158*'Fixed Data'!$B$25*'Fixed Data'!AA$47*'Fixed Data'!$B$24*'Fixed Data'!$B$23+AA$158*'Fixed Data'!$B$26)*'Fixed Data'!AH42/10^6</f>
        <v>-7.9766186564638373</v>
      </c>
      <c r="AB143" s="21">
        <f>-(AB$158*'Fixed Data'!$B$25*'Fixed Data'!AB$47*'Fixed Data'!$B$24*'Fixed Data'!$B$23+AB$158*'Fixed Data'!$B$26)*'Fixed Data'!AI42/10^6</f>
        <v>-8.337932039274456</v>
      </c>
      <c r="AC143" s="21">
        <f>-(AC$158*'Fixed Data'!$B$25*'Fixed Data'!AC$47*'Fixed Data'!$B$24*'Fixed Data'!$B$23+AC$158*'Fixed Data'!$B$26)*'Fixed Data'!AJ42/10^6</f>
        <v>-87.090712176387498</v>
      </c>
      <c r="AD143" s="21">
        <f>-(AD$158*'Fixed Data'!$B$25*'Fixed Data'!AD$47*'Fixed Data'!$B$24*'Fixed Data'!$B$23+AD$158*'Fixed Data'!$B$26)*'Fixed Data'!AK42/10^6</f>
        <v>-90.966910096740435</v>
      </c>
      <c r="AE143" s="21">
        <f>-(AE$158*'Fixed Data'!$B$25*'Fixed Data'!AE$47*'Fixed Data'!$B$24*'Fixed Data'!$B$23+AE$158*'Fixed Data'!$B$26)*'Fixed Data'!AL42/10^6</f>
        <v>-95.024143489170584</v>
      </c>
      <c r="AF143" s="21">
        <f>-(AF$158*'Fixed Data'!$B$25*'Fixed Data'!AF$47*'Fixed Data'!$B$24*'Fixed Data'!$B$23+AF$158*'Fixed Data'!$B$26)*'Fixed Data'!AM42/10^6</f>
        <v>-99.2399497454455</v>
      </c>
      <c r="AG143" s="21">
        <f>-(AG$158*'Fixed Data'!$B$25*'Fixed Data'!AG$47*'Fixed Data'!$B$24*'Fixed Data'!$B$23+AG$158*'Fixed Data'!$B$26)*'Fixed Data'!AN42/10^6</f>
        <v>-103.62315990169525</v>
      </c>
      <c r="AH143" s="21">
        <f>-(AH$158*'Fixed Data'!$B$25*'Fixed Data'!AH$47*'Fixed Data'!$B$24*'Fixed Data'!$B$23+AH$158*'Fixed Data'!$B$26)*'Fixed Data'!AO42/10^6</f>
        <v>-108.18399813933536</v>
      </c>
      <c r="AI143" s="21">
        <f>-(AI$158*'Fixed Data'!$B$25*'Fixed Data'!AI$47*'Fixed Data'!$B$24*'Fixed Data'!$B$23+AI$158*'Fixed Data'!$B$26)*'Fixed Data'!AP42/10^6</f>
        <v>-112.93510242183611</v>
      </c>
      <c r="AJ143" s="21">
        <f>-(AJ$158*'Fixed Data'!$B$25*'Fixed Data'!AJ$47*'Fixed Data'!$B$24*'Fixed Data'!$B$23+AJ$158*'Fixed Data'!$B$26)*'Fixed Data'!AQ42/10^6</f>
        <v>-117.88062584085391</v>
      </c>
      <c r="AK143" s="21">
        <f>-(AK$158*'Fixed Data'!$B$25*'Fixed Data'!AK$47*'Fixed Data'!$B$24*'Fixed Data'!$B$23+AK$158*'Fixed Data'!$B$26)*'Fixed Data'!AR42/10^6</f>
        <v>-123.02590112775609</v>
      </c>
      <c r="AL143" s="21">
        <f>-(AL$158*'Fixed Data'!$B$25*'Fixed Data'!AL$47*'Fixed Data'!$B$24*'Fixed Data'!$B$23+AL$158*'Fixed Data'!$B$26)*'Fixed Data'!AS42/10^6</f>
        <v>-128.38060331373177</v>
      </c>
      <c r="AM143" s="21">
        <f>-(AM$158*'Fixed Data'!$B$25*'Fixed Data'!AM$47*'Fixed Data'!$B$24*'Fixed Data'!$B$23+AM$158*'Fixed Data'!$B$26)*'Fixed Data'!AT42/10^6</f>
        <v>-133.91916286481589</v>
      </c>
      <c r="AN143" s="21">
        <f>-(AN$158*'Fixed Data'!$B$25*'Fixed Data'!AN$47*'Fixed Data'!$B$24*'Fixed Data'!$B$23+AN$158*'Fixed Data'!$B$26)*'Fixed Data'!AU42/10^6</f>
        <v>-139.66697542740101</v>
      </c>
      <c r="AO143" s="21">
        <f>-(AO$158*'Fixed Data'!$B$25*'Fixed Data'!AO$47*'Fixed Data'!$B$24*'Fixed Data'!$B$23+AO$158*'Fixed Data'!$B$26)*'Fixed Data'!AV42/10^6</f>
        <v>-145.64583639653154</v>
      </c>
      <c r="AP143" s="21">
        <f>-(AP$158*'Fixed Data'!$B$25*'Fixed Data'!AP$47*'Fixed Data'!$B$24*'Fixed Data'!$B$23+AP$158*'Fixed Data'!$B$26)*'Fixed Data'!AW42/10^6</f>
        <v>-151.86497400460487</v>
      </c>
      <c r="AQ143" s="21">
        <f>-(AQ$158*'Fixed Data'!$B$25*'Fixed Data'!AQ$47*'Fixed Data'!$B$24*'Fixed Data'!$B$23+AQ$158*'Fixed Data'!$B$26)*'Fixed Data'!AX42/10^6</f>
        <v>-158.33417308110106</v>
      </c>
      <c r="AR143" s="21">
        <f>-(AR$158*'Fixed Data'!$B$25*'Fixed Data'!AR$47*'Fixed Data'!$B$24*'Fixed Data'!$B$23+AR$158*'Fixed Data'!$B$26)*'Fixed Data'!AY42/10^6</f>
        <v>-165.00342527895302</v>
      </c>
      <c r="AS143" s="21">
        <f>-(AS$158*'Fixed Data'!$B$25*'Fixed Data'!AS$47*'Fixed Data'!$B$24*'Fixed Data'!$B$23+AS$158*'Fixed Data'!$B$26)*'Fixed Data'!AZ42/10^6</f>
        <v>-171.80541524287224</v>
      </c>
      <c r="AT143" s="21">
        <f>-(AT$158*'Fixed Data'!$B$25*'Fixed Data'!AT$47*'Fixed Data'!$B$24*'Fixed Data'!$B$23+AT$158*'Fixed Data'!$B$26)*'Fixed Data'!BA42/10^6</f>
        <v>-178.87119389632076</v>
      </c>
      <c r="AU143" s="21">
        <f>-(AU$158*'Fixed Data'!$B$25*'Fixed Data'!AU$47*'Fixed Data'!$B$24*'Fixed Data'!$B$23+AU$158*'Fixed Data'!$B$26)*'Fixed Data'!BB42/10^6</f>
        <v>-186.21073615338759</v>
      </c>
      <c r="AV143" s="21">
        <f>-(AV$158*'Fixed Data'!$B$25*'Fixed Data'!AV$47*'Fixed Data'!$B$24*'Fixed Data'!$B$23+AV$158*'Fixed Data'!$B$26)*'Fixed Data'!BC42/10^6</f>
        <v>-193.8186626729175</v>
      </c>
      <c r="AW143" s="21">
        <f>-(AW$158*'Fixed Data'!$B$25*'Fixed Data'!AW$47*'Fixed Data'!$B$24*'Fixed Data'!$B$23+AW$158*'Fixed Data'!$B$26)*'Fixed Data'!BD42/10^6</f>
        <v>-201.68535297417299</v>
      </c>
      <c r="AX143" s="21">
        <f>-(AX$158*'Fixed Data'!$B$25*'Fixed Data'!AX$47*'Fixed Data'!$B$24*'Fixed Data'!$B$23+AX$158*'Fixed Data'!$B$26)*'Fixed Data'!BE42/10^6</f>
        <v>-209.85341421255103</v>
      </c>
      <c r="AY143" s="21">
        <f>-(AY$158*'Fixed Data'!$B$25*'Fixed Data'!AY$47*'Fixed Data'!$B$24*'Fixed Data'!$B$23+AY$158*'Fixed Data'!$B$26)*'Fixed Data'!BF42/10^6</f>
        <v>-217.9288300378642</v>
      </c>
      <c r="AZ143" s="21">
        <f>-(AZ$158*'Fixed Data'!$B$25*'Fixed Data'!AZ$47*'Fixed Data'!$B$24*'Fixed Data'!$B$23+AZ$158*'Fixed Data'!$B$26)*'Fixed Data'!BG42/10^6</f>
        <v>-226.15763069561652</v>
      </c>
      <c r="BA143" s="21">
        <f>-(BA$158*'Fixed Data'!$B$25*'Fixed Data'!BA$47*'Fixed Data'!$B$24*'Fixed Data'!$B$23+BA$158*'Fixed Data'!$B$26)*'Fixed Data'!BH42/10^6</f>
        <v>-234.69252077197032</v>
      </c>
      <c r="BB143" s="21">
        <f>-(BB$158*'Fixed Data'!$B$25*'Fixed Data'!BB$47*'Fixed Data'!$B$24*'Fixed Data'!$B$23+BB$158*'Fixed Data'!$B$26)*'Fixed Data'!BI42/10^6</f>
        <v>-243.52117044019761</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-0.63272141034042861</v>
      </c>
      <c r="F146" s="21">
        <f>-F$161*'Fixed Data'!$B$20*'Fixed Data'!$B$22</f>
        <v>-0.62751877247104415</v>
      </c>
      <c r="G146" s="21">
        <f>-G$161*'Fixed Data'!$B$20*'Fixed Data'!$B$22</f>
        <v>-0.63779644922897805</v>
      </c>
      <c r="H146" s="21">
        <f>-H$161*'Fixed Data'!$B$20*'Fixed Data'!$B$22</f>
        <v>-0.64473307570642602</v>
      </c>
      <c r="I146" s="21">
        <f>-I$161*'Fixed Data'!$B$20*'Fixed Data'!$B$22</f>
        <v>-0.65580820129156547</v>
      </c>
      <c r="J146" s="21">
        <f>-J$161*'Fixed Data'!$B$20*'Fixed Data'!$B$22</f>
        <v>-0.66878335545070045</v>
      </c>
      <c r="K146" s="21">
        <f>-K$161*'Fixed Data'!$B$20*'Fixed Data'!$B$22</f>
        <v>-0.68796150915200172</v>
      </c>
      <c r="L146" s="21">
        <f>-L$161*'Fixed Data'!$B$20*'Fixed Data'!$B$22</f>
        <v>-0.7078225055734243</v>
      </c>
      <c r="M146" s="21">
        <f>-M$161*'Fixed Data'!$B$20*'Fixed Data'!$B$22</f>
        <v>-0.72770980136343877</v>
      </c>
      <c r="N146" s="21">
        <f>-N$161*'Fixed Data'!$B$20*'Fixed Data'!$B$22</f>
        <v>-0.7481983535870228</v>
      </c>
      <c r="O146" s="21">
        <f>-O$161*'Fixed Data'!$B$20*'Fixed Data'!$B$22</f>
        <v>-0.76942530426676548</v>
      </c>
      <c r="P146" s="21">
        <f>-P$161*'Fixed Data'!$B$20*'Fixed Data'!$B$22</f>
        <v>-0.79141999937613905</v>
      </c>
      <c r="Q146" s="21">
        <f>-Q$161*'Fixed Data'!$B$20*'Fixed Data'!$B$22</f>
        <v>-0.81421315138050898</v>
      </c>
      <c r="R146" s="21">
        <f>-R$161*'Fixed Data'!$B$20*'Fixed Data'!$B$22</f>
        <v>-0.83776051730460332</v>
      </c>
      <c r="S146" s="21">
        <f>-S$161*'Fixed Data'!$B$20*'Fixed Data'!$B$22</f>
        <v>-0.86215669871023182</v>
      </c>
      <c r="T146" s="21">
        <f>-T$161*'Fixed Data'!$B$20*'Fixed Data'!$B$22</f>
        <v>-0.88744871635946798</v>
      </c>
      <c r="U146" s="21">
        <f>-U$161*'Fixed Data'!$B$20*'Fixed Data'!$B$22</f>
        <v>-0.91367315191237219</v>
      </c>
      <c r="V146" s="21">
        <f>-V$161*'Fixed Data'!$B$20*'Fixed Data'!$B$22</f>
        <v>-0.940868132732951</v>
      </c>
      <c r="W146" s="21">
        <f>-W$161*'Fixed Data'!$B$20*'Fixed Data'!$B$22</f>
        <v>-0.96907364551024755</v>
      </c>
      <c r="X146" s="21">
        <f>-X$161*'Fixed Data'!$B$20*'Fixed Data'!$B$22</f>
        <v>-0.99833146905382264</v>
      </c>
      <c r="Y146" s="21">
        <f>-Y$161*'Fixed Data'!$B$20*'Fixed Data'!$B$22</f>
        <v>-1.0286853535058058</v>
      </c>
      <c r="Z146" s="21">
        <f>-Z$161*'Fixed Data'!$B$20*'Fixed Data'!$B$22</f>
        <v>-1.0601810875454152</v>
      </c>
      <c r="AA146" s="21">
        <f>-AA$161*'Fixed Data'!$B$20*'Fixed Data'!$B$22</f>
        <v>-1.092866655199503</v>
      </c>
      <c r="AB146" s="21">
        <f>-AB$161*'Fixed Data'!$B$20*'Fixed Data'!$B$22</f>
        <v>-1.1267922582440608</v>
      </c>
      <c r="AC146" s="21">
        <f>-AC$161*'Fixed Data'!$B$20*'Fixed Data'!$B$22</f>
        <v>-2.0108345119241595</v>
      </c>
      <c r="AD146" s="21">
        <f>-AD$161*'Fixed Data'!$B$20*'Fixed Data'!$B$22</f>
        <v>-2.0477916212328453</v>
      </c>
      <c r="AE146" s="21">
        <f>-AE$161*'Fixed Data'!$B$20*'Fixed Data'!$B$22</f>
        <v>-2.0861740711934944</v>
      </c>
      <c r="AF146" s="21">
        <f>-AF$161*'Fixed Data'!$B$20*'Fixed Data'!$B$22</f>
        <v>-2.1260434211458783</v>
      </c>
      <c r="AG146" s="21">
        <f>-AG$161*'Fixed Data'!$B$20*'Fixed Data'!$B$22</f>
        <v>-2.1674642322316338</v>
      </c>
      <c r="AH146" s="21">
        <f>-AH$161*'Fixed Data'!$B$20*'Fixed Data'!$B$22</f>
        <v>-2.2105041794017981</v>
      </c>
      <c r="AI146" s="21">
        <f>-AI$161*'Fixed Data'!$B$20*'Fixed Data'!$B$22</f>
        <v>-2.2552342530303635</v>
      </c>
      <c r="AJ146" s="21">
        <f>-AJ$161*'Fixed Data'!$B$20*'Fixed Data'!$B$22</f>
        <v>-2.3017289829293457</v>
      </c>
      <c r="AK146" s="21">
        <f>-AK$161*'Fixed Data'!$B$20*'Fixed Data'!$B$22</f>
        <v>-2.3500665055533001</v>
      </c>
      <c r="AL146" s="21">
        <f>-AL$161*'Fixed Data'!$B$20*'Fixed Data'!$B$22</f>
        <v>-2.4003289000219219</v>
      </c>
      <c r="AM146" s="21">
        <f>-AM$161*'Fixed Data'!$B$20*'Fixed Data'!$B$22</f>
        <v>-2.4504497393711802</v>
      </c>
      <c r="AN146" s="21">
        <f>-AN$161*'Fixed Data'!$B$20*'Fixed Data'!$B$22</f>
        <v>-2.5016303491883702</v>
      </c>
      <c r="AO146" s="21">
        <f>-AO$161*'Fixed Data'!$B$20*'Fixed Data'!$B$22</f>
        <v>-2.5548083445266605</v>
      </c>
      <c r="AP146" s="21">
        <f>-AP$161*'Fixed Data'!$B$20*'Fixed Data'!$B$22</f>
        <v>-2.6100711360642843</v>
      </c>
      <c r="AQ146" s="21">
        <f>-AQ$161*'Fixed Data'!$B$20*'Fixed Data'!$B$22</f>
        <v>-2.6675104131672107</v>
      </c>
      <c r="AR146" s="21">
        <f>-AR$161*'Fixed Data'!$B$20*'Fixed Data'!$B$22</f>
        <v>-2.7227889305623743</v>
      </c>
      <c r="AS146" s="21">
        <f>-AS$161*'Fixed Data'!$B$20*'Fixed Data'!$B$22</f>
        <v>-2.7704926249623569</v>
      </c>
      <c r="AT146" s="21">
        <f>-AT$161*'Fixed Data'!$B$20*'Fixed Data'!$B$22</f>
        <v>-2.8197797250439334</v>
      </c>
      <c r="AU146" s="21">
        <f>-AU$161*'Fixed Data'!$B$20*'Fixed Data'!$B$22</f>
        <v>-2.8707056521341019</v>
      </c>
      <c r="AV146" s="21">
        <f>-AV$161*'Fixed Data'!$B$20*'Fixed Data'!$B$22</f>
        <v>-2.9222699549540554</v>
      </c>
      <c r="AW146" s="21">
        <f>-AW$161*'Fixed Data'!$B$20*'Fixed Data'!$B$22</f>
        <v>-2.9732162226120966</v>
      </c>
      <c r="AX146" s="21">
        <f>-AX$161*'Fixed Data'!$B$20*'Fixed Data'!$B$22</f>
        <v>-3.0257667069512384</v>
      </c>
      <c r="AY146" s="21">
        <f>-AY$161*'Fixed Data'!$B$20*'Fixed Data'!$B$22</f>
        <v>-3.0776672563832586</v>
      </c>
      <c r="AZ146" s="21">
        <f>-AZ$161*'Fixed Data'!$B$20*'Fixed Data'!$B$22</f>
        <v>-3.1303654114530302</v>
      </c>
      <c r="BA146" s="21">
        <f>-BA$161*'Fixed Data'!$B$20*'Fixed Data'!$B$22</f>
        <v>-3.1847283792788952</v>
      </c>
      <c r="BB146" s="21">
        <f>-BB$161*'Fixed Data'!$B$20*'Fixed Data'!$B$22</f>
        <v>-3.2400354325013159</v>
      </c>
    </row>
    <row r="147" spans="1:54" outlineLevel="2">
      <c r="A147" s="455"/>
      <c r="B147" s="135" t="s">
        <v>285</v>
      </c>
      <c r="C147" s="135" t="s">
        <v>464</v>
      </c>
      <c r="D147" s="135" t="s">
        <v>381</v>
      </c>
      <c r="E147" s="21">
        <f>-E$162*'Fixed Data'!$B$21*'Fixed Data'!$B$22</f>
        <v>-9.4570696410997118E-3</v>
      </c>
      <c r="F147" s="21">
        <f>-F$162*'Fixed Data'!$B$21*'Fixed Data'!$B$22</f>
        <v>-9.3793077489077933E-3</v>
      </c>
      <c r="G147" s="21">
        <f>-G$162*'Fixed Data'!$B$21*'Fixed Data'!$B$22</f>
        <v>-9.5329247736472798E-3</v>
      </c>
      <c r="H147" s="21">
        <f>-H$162*'Fixed Data'!$B$21*'Fixed Data'!$B$22</f>
        <v>-9.6366041324487377E-3</v>
      </c>
      <c r="I147" s="21">
        <f>-I$162*'Fixed Data'!$B$21*'Fixed Data'!$B$22</f>
        <v>-9.8021402507027129E-3</v>
      </c>
      <c r="J147" s="21">
        <f>-J$162*'Fixed Data'!$B$21*'Fixed Data'!$B$22</f>
        <v>-9.9960754105438993E-3</v>
      </c>
      <c r="K147" s="21">
        <f>-K$162*'Fixed Data'!$B$21*'Fixed Data'!$B$22</f>
        <v>-1.0282724592175309E-2</v>
      </c>
      <c r="L147" s="21">
        <f>-L$162*'Fixed Data'!$B$21*'Fixed Data'!$B$22</f>
        <v>-1.0579580173771046E-2</v>
      </c>
      <c r="M147" s="21">
        <f>-M$162*'Fixed Data'!$B$21*'Fixed Data'!$B$22</f>
        <v>-1.087682855840059E-2</v>
      </c>
      <c r="N147" s="21">
        <f>-N$162*'Fixed Data'!$B$21*'Fixed Data'!$B$22</f>
        <v>-1.1183063800318728E-2</v>
      </c>
      <c r="O147" s="21">
        <f>-O$162*'Fixed Data'!$B$21*'Fixed Data'!$B$22</f>
        <v>-1.1500335797981518E-2</v>
      </c>
      <c r="P147" s="21">
        <f>-P$162*'Fixed Data'!$B$21*'Fixed Data'!$B$22</f>
        <v>-1.1829083309514942E-2</v>
      </c>
      <c r="Q147" s="21">
        <f>-Q$162*'Fixed Data'!$B$21*'Fixed Data'!$B$22</f>
        <v>-1.2169764529788889E-2</v>
      </c>
      <c r="R147" s="21">
        <f>-R$162*'Fixed Data'!$B$21*'Fixed Data'!$B$22</f>
        <v>-1.2521719061527888E-2</v>
      </c>
      <c r="S147" s="21">
        <f>-S$162*'Fixed Data'!$B$21*'Fixed Data'!$B$22</f>
        <v>-1.2886360212156977E-2</v>
      </c>
      <c r="T147" s="21">
        <f>-T$162*'Fixed Data'!$B$21*'Fixed Data'!$B$22</f>
        <v>-1.3264391621940024E-2</v>
      </c>
      <c r="U147" s="21">
        <f>-U$162*'Fixed Data'!$B$21*'Fixed Data'!$B$22</f>
        <v>-1.3656359026430701E-2</v>
      </c>
      <c r="V147" s="21">
        <f>-V$162*'Fixed Data'!$B$21*'Fixed Data'!$B$22</f>
        <v>-1.4062833172806632E-2</v>
      </c>
      <c r="W147" s="21">
        <f>-W$162*'Fixed Data'!$B$21*'Fixed Data'!$B$22</f>
        <v>-1.448441117592128E-2</v>
      </c>
      <c r="X147" s="21">
        <f>-X$162*'Fixed Data'!$B$21*'Fixed Data'!$B$22</f>
        <v>-1.4921717723683413E-2</v>
      </c>
      <c r="Y147" s="21">
        <f>-Y$162*'Fixed Data'!$B$21*'Fixed Data'!$B$22</f>
        <v>-1.5375406885126309E-2</v>
      </c>
      <c r="Z147" s="21">
        <f>-Z$162*'Fixed Data'!$B$21*'Fixed Data'!$B$22</f>
        <v>-1.584616301444235E-2</v>
      </c>
      <c r="AA147" s="21">
        <f>-AA$162*'Fixed Data'!$B$21*'Fixed Data'!$B$22</f>
        <v>-1.6334703011069526E-2</v>
      </c>
      <c r="AB147" s="21">
        <f>-AB$162*'Fixed Data'!$B$21*'Fixed Data'!$B$22</f>
        <v>-1.6841777374398483E-2</v>
      </c>
      <c r="AC147" s="21">
        <f>-AC$162*'Fixed Data'!$B$21*'Fixed Data'!$B$22</f>
        <v>-3.0055253466307878E-2</v>
      </c>
      <c r="AD147" s="21">
        <f>-AD$162*'Fixed Data'!$B$21*'Fixed Data'!$B$22</f>
        <v>-3.0607638646490819E-2</v>
      </c>
      <c r="AE147" s="21">
        <f>-AE$162*'Fixed Data'!$B$21*'Fixed Data'!$B$22</f>
        <v>-3.1181327854045808E-2</v>
      </c>
      <c r="AF147" s="21">
        <f>-AF$162*'Fixed Data'!$B$21*'Fixed Data'!$B$22</f>
        <v>-3.177724154686834E-2</v>
      </c>
      <c r="AG147" s="21">
        <f>-AG$162*'Fixed Data'!$B$21*'Fixed Data'!$B$22</f>
        <v>-3.2396344028532018E-2</v>
      </c>
      <c r="AH147" s="21">
        <f>-AH$162*'Fixed Data'!$B$21*'Fixed Data'!$B$22</f>
        <v>-3.30396473657718E-2</v>
      </c>
      <c r="AI147" s="21">
        <f>-AI$162*'Fixed Data'!$B$21*'Fixed Data'!$B$22</f>
        <v>-3.3708212593863501E-2</v>
      </c>
      <c r="AJ147" s="21">
        <f>-AJ$162*'Fixed Data'!$B$21*'Fixed Data'!$B$22</f>
        <v>-3.4403153182089766E-2</v>
      </c>
      <c r="AK147" s="21">
        <f>-AK$162*'Fixed Data'!$B$21*'Fixed Data'!$B$22</f>
        <v>-3.5125637745843846E-2</v>
      </c>
      <c r="AL147" s="21">
        <f>-AL$162*'Fixed Data'!$B$21*'Fixed Data'!$B$22</f>
        <v>-3.5876892306716104E-2</v>
      </c>
      <c r="AM147" s="21">
        <f>-AM$162*'Fixed Data'!$B$21*'Fixed Data'!$B$22</f>
        <v>-3.6626031426623788E-2</v>
      </c>
      <c r="AN147" s="21">
        <f>-AN$162*'Fixed Data'!$B$21*'Fixed Data'!$B$22</f>
        <v>-3.7391010287434787E-2</v>
      </c>
      <c r="AO147" s="21">
        <f>-AO$162*'Fixed Data'!$B$21*'Fixed Data'!$B$22</f>
        <v>-3.818584353486696E-2</v>
      </c>
      <c r="AP147" s="21">
        <f>-AP$162*'Fixed Data'!$B$21*'Fixed Data'!$B$22</f>
        <v>-3.9011837649590077E-2</v>
      </c>
      <c r="AQ147" s="21">
        <f>-AQ$162*'Fixed Data'!$B$21*'Fixed Data'!$B$22</f>
        <v>-3.9870362545368396E-2</v>
      </c>
      <c r="AR147" s="21">
        <f>-AR$162*'Fixed Data'!$B$21*'Fixed Data'!$B$22</f>
        <v>-4.0696591859760017E-2</v>
      </c>
      <c r="AS147" s="21">
        <f>-AS$162*'Fixed Data'!$B$21*'Fixed Data'!$B$22</f>
        <v>-4.1409602743593267E-2</v>
      </c>
      <c r="AT147" s="21">
        <f>-AT$162*'Fixed Data'!$B$21*'Fixed Data'!$B$22</f>
        <v>-4.2146280047881457E-2</v>
      </c>
      <c r="AU147" s="21">
        <f>-AU$162*'Fixed Data'!$B$21*'Fixed Data'!$B$22</f>
        <v>-4.2907452169663254E-2</v>
      </c>
      <c r="AV147" s="21">
        <f>-AV$162*'Fixed Data'!$B$21*'Fixed Data'!$B$22</f>
        <v>-4.3678166075305773E-2</v>
      </c>
      <c r="AW147" s="21">
        <f>-AW$162*'Fixed Data'!$B$21*'Fixed Data'!$B$22</f>
        <v>-4.4439642706075422E-2</v>
      </c>
      <c r="AX147" s="21">
        <f>-AX$162*'Fixed Data'!$B$21*'Fixed Data'!$B$22</f>
        <v>-4.5225096443857624E-2</v>
      </c>
      <c r="AY147" s="21">
        <f>-AY$162*'Fixed Data'!$B$21*'Fixed Data'!$B$22</f>
        <v>-4.6000836480532624E-2</v>
      </c>
      <c r="AZ147" s="21">
        <f>-AZ$162*'Fixed Data'!$B$21*'Fixed Data'!$B$22</f>
        <v>-4.6788497569463759E-2</v>
      </c>
      <c r="BA147" s="21">
        <f>-BA$162*'Fixed Data'!$B$21*'Fixed Data'!$B$22</f>
        <v>-4.7601042361439048E-2</v>
      </c>
      <c r="BB147" s="21">
        <f>-BB$162*'Fixed Data'!$B$21*'Fixed Data'!$B$22</f>
        <v>-4.8427698079673218E-2</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135" t="s">
        <v>465</v>
      </c>
      <c r="D150" s="135" t="s">
        <v>381</v>
      </c>
      <c r="E150" s="279">
        <v>-0.68318568680000002</v>
      </c>
      <c r="F150" s="279">
        <v>-0.66968537139999995</v>
      </c>
      <c r="G150" s="279">
        <v>-0.64483962289999996</v>
      </c>
      <c r="H150" s="279">
        <v>-0.60611397950000001</v>
      </c>
      <c r="I150" s="279">
        <v>-0.55669317330000001</v>
      </c>
      <c r="J150" s="279">
        <v>-0.51225736420000001</v>
      </c>
      <c r="K150" s="279">
        <v>-0.52581222679999995</v>
      </c>
      <c r="L150" s="279">
        <v>-0.53980400370000003</v>
      </c>
      <c r="M150" s="279">
        <v>-0.55386996640000008</v>
      </c>
      <c r="N150" s="279">
        <v>-0.56832769720000009</v>
      </c>
      <c r="O150" s="279">
        <v>-0.58325275089999995</v>
      </c>
      <c r="P150" s="279">
        <v>-0.59866101130000005</v>
      </c>
      <c r="Q150" s="279">
        <v>-0.61456894700000009</v>
      </c>
      <c r="R150" s="279">
        <v>-0.63096465449999994</v>
      </c>
      <c r="S150" s="279">
        <v>-0.6478890558</v>
      </c>
      <c r="T150" s="279">
        <v>-0.66532501069999994</v>
      </c>
      <c r="U150" s="279">
        <v>-0.68331646000000001</v>
      </c>
      <c r="V150" s="279">
        <v>-0.70189487029999997</v>
      </c>
      <c r="W150" s="279">
        <v>-0.72108050690000003</v>
      </c>
      <c r="X150" s="279">
        <v>-0.74089439909999999</v>
      </c>
      <c r="Y150" s="279">
        <v>-0.76126851950000007</v>
      </c>
      <c r="Z150" s="279">
        <v>-0.78215635919999993</v>
      </c>
      <c r="AA150" s="279">
        <v>-0.803724946</v>
      </c>
      <c r="AB150" s="279">
        <v>-0.82599773539999999</v>
      </c>
      <c r="AC150" s="279">
        <v>-7.5946354409999994</v>
      </c>
      <c r="AD150" s="279">
        <v>-7.8220280959999995</v>
      </c>
      <c r="AE150" s="279">
        <v>-8.0567817149999996</v>
      </c>
      <c r="AF150" s="279">
        <v>-8.2991478300000008</v>
      </c>
      <c r="AG150" s="279">
        <v>-8.5493873440000012</v>
      </c>
      <c r="AH150" s="279">
        <v>-8.8077709159999991</v>
      </c>
      <c r="AI150" s="279">
        <v>-9.0745793770000009</v>
      </c>
      <c r="AJ150" s="279">
        <v>-9.3501041539999985</v>
      </c>
      <c r="AK150" s="279">
        <v>-9.6346477249999989</v>
      </c>
      <c r="AL150" s="279">
        <v>-9.9285240889999997</v>
      </c>
      <c r="AM150" s="279">
        <v>-10.228657810000001</v>
      </c>
      <c r="AN150" s="279">
        <v>-10.537142800000002</v>
      </c>
      <c r="AO150" s="279">
        <v>-10.855662220000001</v>
      </c>
      <c r="AP150" s="279">
        <v>-11.18456177</v>
      </c>
      <c r="AQ150" s="279">
        <v>-11.524200130000001</v>
      </c>
      <c r="AR150" s="279">
        <v>-11.86794392</v>
      </c>
      <c r="AS150" s="279">
        <v>-12.207464640000001</v>
      </c>
      <c r="AT150" s="279">
        <v>-12.557467900000001</v>
      </c>
      <c r="AU150" s="279">
        <v>-12.918282060000001</v>
      </c>
      <c r="AV150" s="279">
        <v>-13.288574220000001</v>
      </c>
      <c r="AW150" s="279">
        <v>-13.66661452</v>
      </c>
      <c r="AX150" s="279">
        <v>-14.05617765</v>
      </c>
      <c r="AY150" s="279">
        <v>-14.435939919999999</v>
      </c>
      <c r="AZ150" s="279">
        <v>-14.819219349999999</v>
      </c>
      <c r="BA150" s="279">
        <v>-15.21393108</v>
      </c>
      <c r="BB150" s="279">
        <v>-15.619156005474064</v>
      </c>
    </row>
    <row r="151" spans="1:54" outlineLevel="2">
      <c r="A151" s="455"/>
      <c r="B151" s="135" t="s">
        <v>288</v>
      </c>
      <c r="C151" s="135" t="s">
        <v>466</v>
      </c>
      <c r="D151" s="135" t="s">
        <v>381</v>
      </c>
      <c r="E151" s="279">
        <v>-1.468460291</v>
      </c>
      <c r="F151" s="279">
        <v>-1.0401943739999999</v>
      </c>
      <c r="G151" s="279">
        <v>-1.0534210789999998</v>
      </c>
      <c r="H151" s="279">
        <v>-0.98198161820000007</v>
      </c>
      <c r="I151" s="279">
        <v>-0.81603809630000002</v>
      </c>
      <c r="J151" s="279">
        <v>-0.83492821080000001</v>
      </c>
      <c r="K151" s="279">
        <v>-0.85655842640000002</v>
      </c>
      <c r="L151" s="279">
        <v>-0.87892779639999996</v>
      </c>
      <c r="M151" s="279">
        <v>-0.88303059490000002</v>
      </c>
      <c r="N151" s="279">
        <v>-0.88413463540000004</v>
      </c>
      <c r="O151" s="279">
        <v>-0.88527809750000008</v>
      </c>
      <c r="P151" s="279">
        <v>-0.88646242320000002</v>
      </c>
      <c r="Q151" s="279">
        <v>-0.88768910900000009</v>
      </c>
      <c r="R151" s="279">
        <v>-0.8879789481</v>
      </c>
      <c r="S151" s="279">
        <v>-0.88811902819999999</v>
      </c>
      <c r="T151" s="279">
        <v>-0.88826620160000003</v>
      </c>
      <c r="U151" s="279">
        <v>-0.88842083819999995</v>
      </c>
      <c r="V151" s="279">
        <v>-0.88858332750000002</v>
      </c>
      <c r="W151" s="279">
        <v>-0.88875408010000001</v>
      </c>
      <c r="X151" s="279">
        <v>-0.88893352830000005</v>
      </c>
      <c r="Y151" s="279">
        <v>-0.88912212769999999</v>
      </c>
      <c r="Z151" s="279">
        <v>-0.88932035840000001</v>
      </c>
      <c r="AA151" s="279">
        <v>-0.8895287261</v>
      </c>
      <c r="AB151" s="279">
        <v>-0.889747764</v>
      </c>
      <c r="AC151" s="279">
        <v>-8.8837689199999996</v>
      </c>
      <c r="AD151" s="279">
        <v>-8.8853443409999997</v>
      </c>
      <c r="AE151" s="279">
        <v>-8.8869995880000001</v>
      </c>
      <c r="AF151" s="279">
        <v>-8.88873888</v>
      </c>
      <c r="AG151" s="279">
        <v>-8.8905666649999997</v>
      </c>
      <c r="AH151" s="279">
        <v>-8.8924876350000002</v>
      </c>
      <c r="AI151" s="279">
        <v>-8.8945067380000005</v>
      </c>
      <c r="AJ151" s="279">
        <v>-8.8966291980000012</v>
      </c>
      <c r="AK151" s="279">
        <v>-8.8988605219999997</v>
      </c>
      <c r="AL151" s="279">
        <v>-8.9012065220000007</v>
      </c>
      <c r="AM151" s="279">
        <v>-8.9036733330000004</v>
      </c>
      <c r="AN151" s="279">
        <v>-8.906267424000001</v>
      </c>
      <c r="AO151" s="279">
        <v>-8.9089956280000013</v>
      </c>
      <c r="AP151" s="279">
        <v>-8.9118651520000007</v>
      </c>
      <c r="AQ151" s="279">
        <v>-8.914883605</v>
      </c>
      <c r="AR151" s="279">
        <v>-8.9180590179999992</v>
      </c>
      <c r="AS151" s="279">
        <v>-8.921399869</v>
      </c>
      <c r="AT151" s="279">
        <v>-8.9249151089999987</v>
      </c>
      <c r="AU151" s="279">
        <v>-8.9286141879999992</v>
      </c>
      <c r="AV151" s="279">
        <v>-8.9325070840000009</v>
      </c>
      <c r="AW151" s="279">
        <v>-8.9366043309999998</v>
      </c>
      <c r="AX151" s="279">
        <v>-8.9409170570000001</v>
      </c>
      <c r="AY151" s="279">
        <v>-8.9454570110000002</v>
      </c>
      <c r="AZ151" s="279">
        <v>-8.9502366010000003</v>
      </c>
      <c r="BA151" s="279">
        <v>-8.9552689360000013</v>
      </c>
      <c r="BB151" s="279">
        <v>-8.9603041004666046</v>
      </c>
    </row>
    <row r="152" spans="1:54" outlineLevel="2">
      <c r="A152" s="455"/>
      <c r="B152" s="135" t="s">
        <v>288</v>
      </c>
      <c r="C152" s="135" t="s">
        <v>467</v>
      </c>
      <c r="D152" s="135" t="s">
        <v>381</v>
      </c>
      <c r="E152" s="279">
        <v>-1.7438429630000001</v>
      </c>
      <c r="F152" s="279">
        <v>-1.7296180719999998</v>
      </c>
      <c r="G152" s="279">
        <v>-1.7580179299999998</v>
      </c>
      <c r="H152" s="279">
        <v>-1.7772248470000001</v>
      </c>
      <c r="I152" s="279">
        <v>-1.8078314639999999</v>
      </c>
      <c r="J152" s="279">
        <v>-1.843675212</v>
      </c>
      <c r="K152" s="279">
        <v>-1.8966030739999999</v>
      </c>
      <c r="L152" s="279">
        <v>-1.9514177050000001</v>
      </c>
      <c r="M152" s="279">
        <v>-2.006311776</v>
      </c>
      <c r="N152" s="279">
        <v>-2.0628687060000002</v>
      </c>
      <c r="O152" s="279">
        <v>-2.1214664289999998</v>
      </c>
      <c r="P152" s="279">
        <v>-2.1821861839999999</v>
      </c>
      <c r="Q152" s="279">
        <v>-2.2451128470000001</v>
      </c>
      <c r="R152" s="279">
        <v>-2.3101252030000001</v>
      </c>
      <c r="S152" s="279">
        <v>-2.3774840720000001</v>
      </c>
      <c r="T152" s="279">
        <v>-2.4473195830000001</v>
      </c>
      <c r="U152" s="279">
        <v>-2.519732791</v>
      </c>
      <c r="V152" s="279">
        <v>-2.5948293930000004</v>
      </c>
      <c r="W152" s="279">
        <v>-2.6727199659999998</v>
      </c>
      <c r="X152" s="279">
        <v>-2.7535202189999999</v>
      </c>
      <c r="Y152" s="279">
        <v>-2.8373512590000001</v>
      </c>
      <c r="Z152" s="279">
        <v>-2.9243398679999997</v>
      </c>
      <c r="AA152" s="279">
        <v>-3.0146188029999998</v>
      </c>
      <c r="AB152" s="279">
        <v>-3.108327101</v>
      </c>
      <c r="AC152" s="279">
        <v>-5.542546175</v>
      </c>
      <c r="AD152" s="279">
        <v>-5.6446338169999999</v>
      </c>
      <c r="AE152" s="279">
        <v>-5.7506635700000004</v>
      </c>
      <c r="AF152" s="279">
        <v>-5.8608058600000001</v>
      </c>
      <c r="AG152" s="279">
        <v>-5.9752393809999997</v>
      </c>
      <c r="AH152" s="279">
        <v>-6.0941515400000004</v>
      </c>
      <c r="AI152" s="279">
        <v>-6.2177389189999994</v>
      </c>
      <c r="AJ152" s="279">
        <v>-6.3462077719999996</v>
      </c>
      <c r="AK152" s="279">
        <v>-6.4797745429999996</v>
      </c>
      <c r="AL152" s="279">
        <v>-6.6186664200000003</v>
      </c>
      <c r="AM152" s="279">
        <v>-6.7571956660000003</v>
      </c>
      <c r="AN152" s="279">
        <v>-6.8986710489999998</v>
      </c>
      <c r="AO152" s="279">
        <v>-7.0456755509999995</v>
      </c>
      <c r="AP152" s="279">
        <v>-7.1984513559999996</v>
      </c>
      <c r="AQ152" s="279">
        <v>-7.357252538</v>
      </c>
      <c r="AR152" s="279">
        <v>-7.5101398919999998</v>
      </c>
      <c r="AS152" s="279">
        <v>-7.642209458</v>
      </c>
      <c r="AT152" s="279">
        <v>-7.7786771310000002</v>
      </c>
      <c r="AU152" s="279">
        <v>-7.9196975470000002</v>
      </c>
      <c r="AV152" s="279">
        <v>-8.0625184860000001</v>
      </c>
      <c r="AW152" s="279">
        <v>-8.2036832060000009</v>
      </c>
      <c r="AX152" s="279">
        <v>-8.349312115</v>
      </c>
      <c r="AY152" s="279">
        <v>-8.493201912</v>
      </c>
      <c r="AZ152" s="279">
        <v>-8.6393403640000006</v>
      </c>
      <c r="BA152" s="279">
        <v>-8.7901179329999994</v>
      </c>
      <c r="BB152" s="279">
        <v>-8.9435269384703453</v>
      </c>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372</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135" t="s">
        <v>387</v>
      </c>
      <c r="D158" s="135" t="s">
        <v>470</v>
      </c>
      <c r="E158" s="327">
        <v>7.6840010724998926</v>
      </c>
      <c r="F158" s="327">
        <v>7.8251762056823795</v>
      </c>
      <c r="G158" s="327">
        <v>8.0316335361366455</v>
      </c>
      <c r="H158" s="327">
        <v>8.2181046660895323</v>
      </c>
      <c r="I158" s="327">
        <v>8.4019640619035929</v>
      </c>
      <c r="J158" s="327">
        <v>8.6402429217757071</v>
      </c>
      <c r="K158" s="327">
        <v>8.885926114107388</v>
      </c>
      <c r="L158" s="327">
        <v>9.1392489376751058</v>
      </c>
      <c r="M158" s="327">
        <v>9.4003945743605417</v>
      </c>
      <c r="N158" s="327">
        <v>9.6696621867337811</v>
      </c>
      <c r="O158" s="327">
        <v>9.9473207863679214</v>
      </c>
      <c r="P158" s="327">
        <v>10.233638478436152</v>
      </c>
      <c r="Q158" s="327">
        <v>10.528892339710765</v>
      </c>
      <c r="R158" s="327">
        <v>10.833362057263795</v>
      </c>
      <c r="S158" s="327">
        <v>11.147348967265103</v>
      </c>
      <c r="T158" s="327">
        <v>11.471160103883989</v>
      </c>
      <c r="U158" s="327">
        <v>11.805111765488821</v>
      </c>
      <c r="V158" s="327">
        <v>12.149530971046902</v>
      </c>
      <c r="W158" s="327">
        <v>12.504755860524414</v>
      </c>
      <c r="X158" s="327">
        <v>12.871136112886386</v>
      </c>
      <c r="Y158" s="327">
        <v>13.249033331096665</v>
      </c>
      <c r="Z158" s="327">
        <v>13.638821548117845</v>
      </c>
      <c r="AA158" s="327">
        <v>14.040887655911233</v>
      </c>
      <c r="AB158" s="327">
        <v>14.455631889436811</v>
      </c>
      <c r="AC158" s="327">
        <v>148.83259673674033</v>
      </c>
      <c r="AD158" s="327">
        <v>153.24616831538316</v>
      </c>
      <c r="AE158" s="327">
        <v>157.79938114006188</v>
      </c>
      <c r="AF158" s="327">
        <v>162.49682430031757</v>
      </c>
      <c r="AG158" s="327">
        <v>167.34324781567523</v>
      </c>
      <c r="AH158" s="327">
        <v>172.34356934564303</v>
      </c>
      <c r="AI158" s="327">
        <v>177.50287990971199</v>
      </c>
      <c r="AJ158" s="327">
        <v>182.82645136735485</v>
      </c>
      <c r="AK158" s="327">
        <v>188.31974312802566</v>
      </c>
      <c r="AL158" s="327">
        <v>193.98840952115901</v>
      </c>
      <c r="AM158" s="327">
        <v>199.78661498133849</v>
      </c>
      <c r="AN158" s="327">
        <v>205.74710441528956</v>
      </c>
      <c r="AO158" s="327">
        <v>211.89640168035984</v>
      </c>
      <c r="AP158" s="327">
        <v>218.24072463592751</v>
      </c>
      <c r="AQ158" s="327">
        <v>224.78651015134895</v>
      </c>
      <c r="AR158" s="327">
        <v>231.4564318643568</v>
      </c>
      <c r="AS158" s="327">
        <v>238.15290812470917</v>
      </c>
      <c r="AT158" s="327">
        <v>245.05457935454206</v>
      </c>
      <c r="AU158" s="327">
        <v>252.16778903322108</v>
      </c>
      <c r="AV158" s="327">
        <v>259.47808272219169</v>
      </c>
      <c r="AW158" s="327">
        <v>266.96608843339112</v>
      </c>
      <c r="AX158" s="327">
        <v>274.68164166183578</v>
      </c>
      <c r="AY158" s="327">
        <v>282.10715747928424</v>
      </c>
      <c r="AZ158" s="327">
        <v>289.56712859328712</v>
      </c>
      <c r="BA158" s="327">
        <v>297.25385412461458</v>
      </c>
      <c r="BB158" s="327">
        <v>305.14462819446572</v>
      </c>
    </row>
    <row r="159" spans="1:54" outlineLevel="2">
      <c r="A159" s="455"/>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5"/>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5"/>
      <c r="B161" s="135" t="s">
        <v>285</v>
      </c>
      <c r="C161" s="135" t="s">
        <v>463</v>
      </c>
      <c r="D161" s="135"/>
      <c r="E161" s="328">
        <v>2.8244591999999999E-2</v>
      </c>
      <c r="F161" s="328">
        <v>2.8012347E-2</v>
      </c>
      <c r="G161" s="328">
        <v>2.8471140999999998E-2</v>
      </c>
      <c r="H161" s="328">
        <v>2.8780791E-2</v>
      </c>
      <c r="I161" s="328">
        <v>2.9275183E-2</v>
      </c>
      <c r="J161" s="328">
        <v>2.9854392E-2</v>
      </c>
      <c r="K161" s="328">
        <v>3.0710502000000001E-2</v>
      </c>
      <c r="L161" s="328">
        <v>3.1597093999999999E-2</v>
      </c>
      <c r="M161" s="328">
        <v>3.2484859999999997E-2</v>
      </c>
      <c r="N161" s="328">
        <v>3.3399466000000003E-2</v>
      </c>
      <c r="O161" s="328">
        <v>3.4347033999999999E-2</v>
      </c>
      <c r="P161" s="328">
        <v>3.5328874000000003E-2</v>
      </c>
      <c r="Q161" s="328">
        <v>3.6346357000000003E-2</v>
      </c>
      <c r="R161" s="328">
        <v>3.7397508000000003E-2</v>
      </c>
      <c r="S161" s="328">
        <v>3.8486550000000001E-2</v>
      </c>
      <c r="T161" s="328">
        <v>3.9615582000000003E-2</v>
      </c>
      <c r="U161" s="328">
        <v>4.0786237000000003E-2</v>
      </c>
      <c r="V161" s="328">
        <v>4.2000216999999999E-2</v>
      </c>
      <c r="W161" s="328">
        <v>4.3259306999999997E-2</v>
      </c>
      <c r="X161" s="328">
        <v>4.4565371999999999E-2</v>
      </c>
      <c r="Y161" s="328">
        <v>4.5920364999999998E-2</v>
      </c>
      <c r="Z161" s="328">
        <v>4.732633E-2</v>
      </c>
      <c r="AA161" s="328">
        <v>4.8785409000000002E-2</v>
      </c>
      <c r="AB161" s="328">
        <v>5.0299842999999997E-2</v>
      </c>
      <c r="AC161" s="328">
        <v>8.9763361E-2</v>
      </c>
      <c r="AD161" s="328">
        <v>9.1413121E-2</v>
      </c>
      <c r="AE161" s="328">
        <v>9.3126507999999997E-2</v>
      </c>
      <c r="AF161" s="328">
        <v>9.4906270000000001E-2</v>
      </c>
      <c r="AG161" s="328">
        <v>9.6755288999999994E-2</v>
      </c>
      <c r="AH161" s="328">
        <v>9.8676585999999997E-2</v>
      </c>
      <c r="AI161" s="328">
        <v>0.10067333000000001</v>
      </c>
      <c r="AJ161" s="328">
        <v>0.102748848</v>
      </c>
      <c r="AK161" s="328">
        <v>0.104906628</v>
      </c>
      <c r="AL161" s="328">
        <v>0.107150334</v>
      </c>
      <c r="AM161" s="328">
        <v>0.10938772099999999</v>
      </c>
      <c r="AN161" s="328">
        <v>0.111672416</v>
      </c>
      <c r="AO161" s="328">
        <v>0.114046274</v>
      </c>
      <c r="AP161" s="328">
        <v>0.116513197</v>
      </c>
      <c r="AQ161" s="328">
        <v>0.11907727799999999</v>
      </c>
      <c r="AR161" s="328">
        <v>0.121544903</v>
      </c>
      <c r="AS161" s="328">
        <v>0.123674389</v>
      </c>
      <c r="AT161" s="328">
        <v>0.125874558</v>
      </c>
      <c r="AU161" s="328">
        <v>0.12814788399999999</v>
      </c>
      <c r="AV161" s="328">
        <v>0.130449707</v>
      </c>
      <c r="AW161" s="328">
        <v>0.13272394100000001</v>
      </c>
      <c r="AX161" s="328">
        <v>0.135069787</v>
      </c>
      <c r="AY161" s="328">
        <v>0.13738661999999999</v>
      </c>
      <c r="AZ161" s="328">
        <v>0.139739058</v>
      </c>
      <c r="BA161" s="328">
        <v>0.142165813</v>
      </c>
      <c r="BB161" s="328">
        <v>0.1446347118351905</v>
      </c>
    </row>
    <row r="162" spans="1:54" outlineLevel="2">
      <c r="A162" s="455"/>
      <c r="B162" s="135" t="s">
        <v>285</v>
      </c>
      <c r="C162" s="135" t="s">
        <v>464</v>
      </c>
      <c r="D162" s="135"/>
      <c r="E162" s="328">
        <v>6.2765759000000004E-2</v>
      </c>
      <c r="F162" s="328">
        <v>6.2249659999999998E-2</v>
      </c>
      <c r="G162" s="328">
        <v>6.3269202999999996E-2</v>
      </c>
      <c r="H162" s="328">
        <v>6.3957314000000001E-2</v>
      </c>
      <c r="I162" s="328">
        <v>6.5055962999999994E-2</v>
      </c>
      <c r="J162" s="328">
        <v>6.6343094000000005E-2</v>
      </c>
      <c r="K162" s="328">
        <v>6.8245559999999997E-2</v>
      </c>
      <c r="L162" s="328">
        <v>7.0215764999999999E-2</v>
      </c>
      <c r="M162" s="328">
        <v>7.2188577000000004E-2</v>
      </c>
      <c r="N162" s="328">
        <v>7.4221034000000005E-2</v>
      </c>
      <c r="O162" s="328">
        <v>7.6326741000000004E-2</v>
      </c>
      <c r="P162" s="328">
        <v>7.8508610000000006E-2</v>
      </c>
      <c r="Q162" s="328">
        <v>8.0769681999999995E-2</v>
      </c>
      <c r="R162" s="328">
        <v>8.3105574000000001E-2</v>
      </c>
      <c r="S162" s="328">
        <v>8.5525666E-2</v>
      </c>
      <c r="T162" s="328">
        <v>8.8034628000000004E-2</v>
      </c>
      <c r="U162" s="328">
        <v>9.0636082000000007E-2</v>
      </c>
      <c r="V162" s="328">
        <v>9.3333816E-2</v>
      </c>
      <c r="W162" s="328">
        <v>9.6131792999999993E-2</v>
      </c>
      <c r="X162" s="328">
        <v>9.9034158999999997E-2</v>
      </c>
      <c r="Y162" s="328">
        <v>0.102045255</v>
      </c>
      <c r="Z162" s="328">
        <v>0.105169623</v>
      </c>
      <c r="AA162" s="328">
        <v>0.108412021</v>
      </c>
      <c r="AB162" s="328">
        <v>0.11177743</v>
      </c>
      <c r="AC162" s="328">
        <v>0.199474136</v>
      </c>
      <c r="AD162" s="328">
        <v>0.20314026900000001</v>
      </c>
      <c r="AE162" s="328">
        <v>0.20694779499999999</v>
      </c>
      <c r="AF162" s="328">
        <v>0.21090282299999999</v>
      </c>
      <c r="AG162" s="328">
        <v>0.215011753</v>
      </c>
      <c r="AH162" s="328">
        <v>0.21928130200000001</v>
      </c>
      <c r="AI162" s="328">
        <v>0.22371851200000001</v>
      </c>
      <c r="AJ162" s="328">
        <v>0.22833077299999999</v>
      </c>
      <c r="AK162" s="328">
        <v>0.233125841</v>
      </c>
      <c r="AL162" s="328">
        <v>0.23811185300000001</v>
      </c>
      <c r="AM162" s="328">
        <v>0.243083825</v>
      </c>
      <c r="AN162" s="328">
        <v>0.248160924</v>
      </c>
      <c r="AO162" s="328">
        <v>0.25343616400000002</v>
      </c>
      <c r="AP162" s="328">
        <v>0.25891821599999998</v>
      </c>
      <c r="AQ162" s="328">
        <v>0.26461617199999998</v>
      </c>
      <c r="AR162" s="328">
        <v>0.27009978499999998</v>
      </c>
      <c r="AS162" s="328">
        <v>0.27483197700000001</v>
      </c>
      <c r="AT162" s="328">
        <v>0.27972124100000001</v>
      </c>
      <c r="AU162" s="328">
        <v>0.28477307499999999</v>
      </c>
      <c r="AV162" s="328">
        <v>0.28988823699999999</v>
      </c>
      <c r="AW162" s="328">
        <v>0.29494209199999999</v>
      </c>
      <c r="AX162" s="328">
        <v>0.30015508099999999</v>
      </c>
      <c r="AY162" s="328">
        <v>0.30530360099999998</v>
      </c>
      <c r="AZ162" s="328">
        <v>0.31053123999999999</v>
      </c>
      <c r="BA162" s="328">
        <v>0.31592403000000002</v>
      </c>
      <c r="BB162" s="328">
        <v>0.32141047300568187</v>
      </c>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-1.5670711889852076</v>
      </c>
      <c r="F172" s="262">
        <f>-(F$158*'Fixed Data'!$B$25*'Fixed Data'!F$47*'Fixed Data'!$B$24*'Fixed Data'!$B$23+F$158*'Fixed Data'!$B$26)*'Fixed Data'!M44/10^6</f>
        <v>-1.6201648449507289</v>
      </c>
      <c r="G172" s="262">
        <f>-(G$158*'Fixed Data'!$B$25*'Fixed Data'!G$47*'Fixed Data'!$B$24*'Fixed Data'!$B$23+G$158*'Fixed Data'!$B$26)*'Fixed Data'!N44/10^6</f>
        <v>-1.6882343506034896</v>
      </c>
      <c r="H172" s="262">
        <f>-(H$158*'Fixed Data'!$B$25*'Fixed Data'!H$47*'Fixed Data'!$B$24*'Fixed Data'!$B$23+H$158*'Fixed Data'!$B$26)*'Fixed Data'!O44/10^6</f>
        <v>-1.753736277556931</v>
      </c>
      <c r="I172" s="262">
        <f>-(I$158*'Fixed Data'!$B$25*'Fixed Data'!I$47*'Fixed Data'!$B$24*'Fixed Data'!$B$23+I$158*'Fixed Data'!$B$26)*'Fixed Data'!P44/10^6</f>
        <v>-1.8202758476997976</v>
      </c>
      <c r="J172" s="262">
        <f>-(J$158*'Fixed Data'!$B$25*'Fixed Data'!J$47*'Fixed Data'!$B$24*'Fixed Data'!$B$23+J$158*'Fixed Data'!$B$26)*'Fixed Data'!Q44/10^6</f>
        <v>-1.9004047604759919</v>
      </c>
      <c r="K172" s="262">
        <f>-(K$158*'Fixed Data'!$B$25*'Fixed Data'!K$47*'Fixed Data'!$B$24*'Fixed Data'!$B$23+K$158*'Fixed Data'!$B$26)*'Fixed Data'!R44/10^6</f>
        <v>-1.9842053851955097</v>
      </c>
      <c r="L172" s="262">
        <f>-(L$158*'Fixed Data'!$B$25*'Fixed Data'!L$47*'Fixed Data'!$B$24*'Fixed Data'!$B$23+L$158*'Fixed Data'!$B$26)*'Fixed Data'!S44/10^6</f>
        <v>-2.0718494891049333</v>
      </c>
      <c r="M172" s="262">
        <f>-(M$158*'Fixed Data'!$B$25*'Fixed Data'!M$47*'Fixed Data'!$B$24*'Fixed Data'!$B$23+M$158*'Fixed Data'!$B$26)*'Fixed Data'!T44/10^6</f>
        <v>-2.1635032323081274</v>
      </c>
      <c r="N172" s="262">
        <f>-(N$158*'Fixed Data'!$B$25*'Fixed Data'!N$47*'Fixed Data'!$B$24*'Fixed Data'!$B$23+N$158*'Fixed Data'!$B$26)*'Fixed Data'!U44/10^6</f>
        <v>-2.2593657286083557</v>
      </c>
      <c r="O172" s="262">
        <f>-(O$158*'Fixed Data'!$B$25*'Fixed Data'!O$47*'Fixed Data'!$B$24*'Fixed Data'!$B$23+O$158*'Fixed Data'!$B$26)*'Fixed Data'!V44/10^6</f>
        <v>-2.3596366207529829</v>
      </c>
      <c r="P172" s="262">
        <f>-(P$158*'Fixed Data'!$B$25*'Fixed Data'!P$47*'Fixed Data'!$B$24*'Fixed Data'!$B$23+P$158*'Fixed Data'!$B$26)*'Fixed Data'!W44/10^6</f>
        <v>-2.4645228225697005</v>
      </c>
      <c r="Q172" s="262">
        <f>-(Q$158*'Fixed Data'!$B$25*'Fixed Data'!Q$47*'Fixed Data'!$B$24*'Fixed Data'!$B$23+Q$158*'Fixed Data'!$B$26)*'Fixed Data'!X44/10^6</f>
        <v>-2.5742411485406635</v>
      </c>
      <c r="R172" s="262">
        <f>-(R$158*'Fixed Data'!$B$25*'Fixed Data'!R$47*'Fixed Data'!$B$24*'Fixed Data'!$B$23+R$158*'Fixed Data'!$B$26)*'Fixed Data'!Y44/10^6</f>
        <v>-2.6890171400046303</v>
      </c>
      <c r="S172" s="262">
        <f>-(S$158*'Fixed Data'!$B$25*'Fixed Data'!S$47*'Fixed Data'!$B$24*'Fixed Data'!$B$23+S$158*'Fixed Data'!$B$26)*'Fixed Data'!Z44/10^6</f>
        <v>-2.8084581191768851</v>
      </c>
      <c r="T172" s="262">
        <f>-(T$158*'Fixed Data'!$B$25*'Fixed Data'!T$47*'Fixed Data'!$B$24*'Fixed Data'!$B$23+T$158*'Fixed Data'!$B$26)*'Fixed Data'!AA44/10^6</f>
        <v>-2.9333895366459823</v>
      </c>
      <c r="U172" s="262">
        <f>-(U$158*'Fixed Data'!$B$25*'Fixed Data'!U$47*'Fixed Data'!$B$24*'Fixed Data'!$B$23+U$158*'Fixed Data'!$B$26)*'Fixed Data'!AB44/10^6</f>
        <v>-3.0640690106755319</v>
      </c>
      <c r="V172" s="262">
        <f>-(V$158*'Fixed Data'!$B$25*'Fixed Data'!V$47*'Fixed Data'!$B$24*'Fixed Data'!$B$23+V$158*'Fixed Data'!$B$26)*'Fixed Data'!AC44/10^6</f>
        <v>-3.2007665091595441</v>
      </c>
      <c r="W172" s="262">
        <f>-(W$158*'Fixed Data'!$B$25*'Fixed Data'!W$47*'Fixed Data'!$B$24*'Fixed Data'!$B$23+W$158*'Fixed Data'!$B$26)*'Fixed Data'!AD44/10^6</f>
        <v>-3.3437649492479768</v>
      </c>
      <c r="X172" s="262">
        <f>-(X$158*'Fixed Data'!$B$25*'Fixed Data'!X$47*'Fixed Data'!$B$24*'Fixed Data'!$B$23+X$158*'Fixed Data'!$B$26)*'Fixed Data'!AE44/10^6</f>
        <v>-3.4933608528835212</v>
      </c>
      <c r="Y172" s="262">
        <f>-(Y$158*'Fixed Data'!$B$25*'Fixed Data'!Y$47*'Fixed Data'!$B$24*'Fixed Data'!$B$23+Y$158*'Fixed Data'!$B$26)*'Fixed Data'!AF44/10^6</f>
        <v>-3.6498649991434364</v>
      </c>
      <c r="Z172" s="262">
        <f>-(Z$158*'Fixed Data'!$B$25*'Fixed Data'!Z$47*'Fixed Data'!$B$24*'Fixed Data'!$B$23+Z$158*'Fixed Data'!$B$26)*'Fixed Data'!AG44/10^6</f>
        <v>-3.8136031512346138</v>
      </c>
      <c r="AA172" s="262">
        <f>-(AA$158*'Fixed Data'!$B$25*'Fixed Data'!AA$47*'Fixed Data'!$B$24*'Fixed Data'!$B$23+AA$158*'Fixed Data'!$B$26)*'Fixed Data'!AH44/10^6</f>
        <v>-3.9849167909232572</v>
      </c>
      <c r="AB172" s="262">
        <f>-(AB$158*'Fixed Data'!$B$25*'Fixed Data'!AB$47*'Fixed Data'!$B$24*'Fixed Data'!$B$23+AB$158*'Fixed Data'!$B$26)*'Fixed Data'!AI44/10^6</f>
        <v>-4.1641639070918028</v>
      </c>
      <c r="AC172" s="262">
        <f>-(AC$158*'Fixed Data'!$B$25*'Fixed Data'!AC$47*'Fixed Data'!$B$24*'Fixed Data'!$B$23+AC$158*'Fixed Data'!$B$26)*'Fixed Data'!AJ44/10^6</f>
        <v>-43.488604444291717</v>
      </c>
      <c r="AD172" s="262">
        <f>-(AD$158*'Fixed Data'!$B$25*'Fixed Data'!AD$47*'Fixed Data'!$B$24*'Fixed Data'!$B$23+AD$158*'Fixed Data'!$B$26)*'Fixed Data'!AK44/10^6</f>
        <v>-45.416985757319672</v>
      </c>
      <c r="AE172" s="262">
        <f>-(AE$158*'Fixed Data'!$B$25*'Fixed Data'!AE$47*'Fixed Data'!$B$24*'Fixed Data'!$B$23+AE$158*'Fixed Data'!$B$26)*'Fixed Data'!AL44/10^6</f>
        <v>-47.426605122627365</v>
      </c>
      <c r="AF172" s="262">
        <f>-(AF$158*'Fixed Data'!$B$25*'Fixed Data'!AF$47*'Fixed Data'!$B$24*'Fixed Data'!$B$23+AF$158*'Fixed Data'!$B$26)*'Fixed Data'!AM44/10^6</f>
        <v>-49.518532846561733</v>
      </c>
      <c r="AG172" s="262">
        <f>-(AG$158*'Fixed Data'!$B$25*'Fixed Data'!AG$47*'Fixed Data'!$B$24*'Fixed Data'!$B$23+AG$158*'Fixed Data'!$B$26)*'Fixed Data'!AN44/10^6</f>
        <v>-51.694710162038987</v>
      </c>
      <c r="AH172" s="262">
        <f>-(AH$158*'Fixed Data'!$B$25*'Fixed Data'!AH$47*'Fixed Data'!$B$24*'Fixed Data'!$B$23+AH$158*'Fixed Data'!$B$26)*'Fixed Data'!AO44/10^6</f>
        <v>-53.958501182855414</v>
      </c>
      <c r="AI172" s="262">
        <f>-(AI$158*'Fixed Data'!$B$25*'Fixed Data'!AI$47*'Fixed Data'!$B$24*'Fixed Data'!$B$23+AI$158*'Fixed Data'!$B$26)*'Fixed Data'!AP44/10^6</f>
        <v>-56.315638413361398</v>
      </c>
      <c r="AJ172" s="262">
        <f>-(AJ$158*'Fixed Data'!$B$25*'Fixed Data'!AJ$47*'Fixed Data'!$B$24*'Fixed Data'!$B$23+AJ$158*'Fixed Data'!$B$26)*'Fixed Data'!AQ44/10^6</f>
        <v>-58.768781590815266</v>
      </c>
      <c r="AK172" s="262">
        <f>-(AK$158*'Fixed Data'!$B$25*'Fixed Data'!AK$47*'Fixed Data'!$B$24*'Fixed Data'!$B$23+AK$158*'Fixed Data'!$B$26)*'Fixed Data'!AR44/10^6</f>
        <v>-61.321447654576545</v>
      </c>
      <c r="AL172" s="262">
        <f>-(AL$158*'Fixed Data'!$B$25*'Fixed Data'!AL$47*'Fixed Data'!$B$24*'Fixed Data'!$B$23+AL$158*'Fixed Data'!$B$26)*'Fixed Data'!AS44/10^6</f>
        <v>-63.977715288477739</v>
      </c>
      <c r="AM172" s="262">
        <f>-(AM$158*'Fixed Data'!$B$25*'Fixed Data'!AM$47*'Fixed Data'!$B$24*'Fixed Data'!$B$23+AM$158*'Fixed Data'!$B$26)*'Fixed Data'!AT44/10^6</f>
        <v>-66.724676740891468</v>
      </c>
      <c r="AN172" s="262">
        <f>-(AN$158*'Fixed Data'!$B$25*'Fixed Data'!AN$47*'Fixed Data'!$B$24*'Fixed Data'!$B$23+AN$158*'Fixed Data'!$B$26)*'Fixed Data'!AU44/10^6</f>
        <v>-69.575087572402211</v>
      </c>
      <c r="AO172" s="262">
        <f>-(AO$158*'Fixed Data'!$B$25*'Fixed Data'!AO$47*'Fixed Data'!$B$24*'Fixed Data'!$B$23+AO$158*'Fixed Data'!$B$26)*'Fixed Data'!AV44/10^6</f>
        <v>-72.53989158241302</v>
      </c>
      <c r="AP172" s="262">
        <f>-(AP$158*'Fixed Data'!$B$25*'Fixed Data'!AP$47*'Fixed Data'!$B$24*'Fixed Data'!$B$23+AP$158*'Fixed Data'!$B$26)*'Fixed Data'!AW44/10^6</f>
        <v>-75.623625300510511</v>
      </c>
      <c r="AQ172" s="262">
        <f>-(AQ$158*'Fixed Data'!$B$25*'Fixed Data'!AQ$47*'Fixed Data'!$B$24*'Fixed Data'!$B$23+AQ$158*'Fixed Data'!$B$26)*'Fixed Data'!AX44/10^6</f>
        <v>-78.831034450072423</v>
      </c>
      <c r="AR172" s="262">
        <f>-(AR$158*'Fixed Data'!$B$25*'Fixed Data'!AR$47*'Fixed Data'!$B$24*'Fixed Data'!$B$23+AR$158*'Fixed Data'!$B$26)*'Fixed Data'!AY44/10^6</f>
        <v>-82.137214273994516</v>
      </c>
      <c r="AS172" s="262">
        <f>-(AS$158*'Fixed Data'!$B$25*'Fixed Data'!AS$47*'Fixed Data'!$B$24*'Fixed Data'!$B$23+AS$158*'Fixed Data'!$B$26)*'Fixed Data'!AZ44/10^6</f>
        <v>-85.508666552885529</v>
      </c>
      <c r="AT172" s="262">
        <f>-(AT$158*'Fixed Data'!$B$25*'Fixed Data'!AT$47*'Fixed Data'!$B$24*'Fixed Data'!$B$23+AT$158*'Fixed Data'!$B$26)*'Fixed Data'!BA44/10^6</f>
        <v>-89.010599354522995</v>
      </c>
      <c r="AU172" s="262">
        <f>-(AU$158*'Fixed Data'!$B$25*'Fixed Data'!AU$47*'Fixed Data'!$B$24*'Fixed Data'!$B$23+AU$158*'Fixed Data'!$B$26)*'Fixed Data'!BB44/10^6</f>
        <v>-92.647926186006501</v>
      </c>
      <c r="AV172" s="262">
        <f>-(AV$158*'Fixed Data'!$B$25*'Fixed Data'!AV$47*'Fixed Data'!$B$24*'Fixed Data'!$B$23+AV$158*'Fixed Data'!$B$26)*'Fixed Data'!BC44/10^6</f>
        <v>-96.417931361165756</v>
      </c>
      <c r="AW172" s="262">
        <f>-(AW$158*'Fixed Data'!$B$25*'Fixed Data'!AW$47*'Fixed Data'!$B$24*'Fixed Data'!$B$23+AW$158*'Fixed Data'!$B$26)*'Fixed Data'!BD44/10^6</f>
        <v>-100.31580311216626</v>
      </c>
      <c r="AX172" s="262">
        <f>-(AX$158*'Fixed Data'!$B$25*'Fixed Data'!AX$47*'Fixed Data'!$B$24*'Fixed Data'!$B$23+AX$158*'Fixed Data'!$B$26)*'Fixed Data'!BE44/10^6</f>
        <v>-104.36270109580387</v>
      </c>
      <c r="AY172" s="262">
        <f>-(AY$158*'Fixed Data'!$B$25*'Fixed Data'!AY$47*'Fixed Data'!$B$24*'Fixed Data'!$B$23+AY$158*'Fixed Data'!$B$26)*'Fixed Data'!BF44/10^6</f>
        <v>-108.36266425701461</v>
      </c>
      <c r="AZ172" s="262">
        <f>-(AZ$158*'Fixed Data'!$B$25*'Fixed Data'!AZ$47*'Fixed Data'!$B$24*'Fixed Data'!$B$23+AZ$158*'Fixed Data'!$B$26)*'Fixed Data'!BG44/10^6</f>
        <v>-112.43805809321746</v>
      </c>
      <c r="BA172" s="262">
        <f>-(BA$158*'Fixed Data'!$B$25*'Fixed Data'!BA$47*'Fixed Data'!$B$24*'Fixed Data'!$B$23+BA$158*'Fixed Data'!$B$26)*'Fixed Data'!BH44/10^6</f>
        <v>-116.66478675025476</v>
      </c>
      <c r="BB172" s="262">
        <f>-(BB$158*'Fixed Data'!$B$25*'Fixed Data'!BB$47*'Fixed Data'!$B$24*'Fixed Data'!$B$23+BB$158*'Fixed Data'!$B$26)*'Fixed Data'!BI44/10^6</f>
        <v>-121.0366855876119</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-4.7012135658420329</v>
      </c>
      <c r="F176" s="262">
        <f>-(F$158*'Fixed Data'!$B$25*'Fixed Data'!F$47*'Fixed Data'!$B$24*'Fixed Data'!$B$23+F$158*'Fixed Data'!$B$26)*'Fixed Data'!M46/10^6</f>
        <v>-4.8604945337181356</v>
      </c>
      <c r="G176" s="262">
        <f>-(G$158*'Fixed Data'!$B$25*'Fixed Data'!G$47*'Fixed Data'!$B$24*'Fixed Data'!$B$23+G$158*'Fixed Data'!$B$26)*'Fixed Data'!N46/10^6</f>
        <v>-5.0647030518104703</v>
      </c>
      <c r="H176" s="262">
        <f>-(H$158*'Fixed Data'!$B$25*'Fixed Data'!H$47*'Fixed Data'!$B$24*'Fixed Data'!$B$23+H$158*'Fixed Data'!$B$26)*'Fixed Data'!O46/10^6</f>
        <v>-5.2612088326707918</v>
      </c>
      <c r="I176" s="262">
        <f>-(I$158*'Fixed Data'!$B$25*'Fixed Data'!I$47*'Fixed Data'!$B$24*'Fixed Data'!$B$23+I$158*'Fixed Data'!$B$26)*'Fixed Data'!P46/10^6</f>
        <v>-5.4608275430993922</v>
      </c>
      <c r="J176" s="262">
        <f>-(J$158*'Fixed Data'!$B$25*'Fixed Data'!J$47*'Fixed Data'!$B$24*'Fixed Data'!$B$23+J$158*'Fixed Data'!$B$26)*'Fixed Data'!Q46/10^6</f>
        <v>-5.7012142801758037</v>
      </c>
      <c r="K176" s="262">
        <f>-(K$158*'Fixed Data'!$B$25*'Fixed Data'!K$47*'Fixed Data'!$B$24*'Fixed Data'!$B$23+K$158*'Fixed Data'!$B$26)*'Fixed Data'!R46/10^6</f>
        <v>-5.9526161555865293</v>
      </c>
      <c r="L176" s="262">
        <f>-(L$158*'Fixed Data'!$B$25*'Fixed Data'!L$47*'Fixed Data'!$B$24*'Fixed Data'!$B$23+L$158*'Fixed Data'!$B$26)*'Fixed Data'!S46/10^6</f>
        <v>-6.2155484673147985</v>
      </c>
      <c r="M176" s="262">
        <f>-(M$158*'Fixed Data'!$B$25*'Fixed Data'!M$47*'Fixed Data'!$B$24*'Fixed Data'!$B$23+M$158*'Fixed Data'!$B$26)*'Fixed Data'!T46/10^6</f>
        <v>-6.4905096955620474</v>
      </c>
      <c r="N176" s="262">
        <f>-(N$158*'Fixed Data'!$B$25*'Fixed Data'!N$47*'Fixed Data'!$B$24*'Fixed Data'!$B$23+N$158*'Fixed Data'!$B$26)*'Fixed Data'!U46/10^6</f>
        <v>-6.7780971844237072</v>
      </c>
      <c r="O176" s="262">
        <f>-(O$158*'Fixed Data'!$B$25*'Fixed Data'!O$47*'Fixed Data'!$B$24*'Fixed Data'!$B$23+O$158*'Fixed Data'!$B$26)*'Fixed Data'!V46/10^6</f>
        <v>-7.078909862258949</v>
      </c>
      <c r="P176" s="262">
        <f>-(P$158*'Fixed Data'!$B$25*'Fixed Data'!P$47*'Fixed Data'!$B$24*'Fixed Data'!$B$23+P$158*'Fixed Data'!$B$26)*'Fixed Data'!W46/10^6</f>
        <v>-7.3935684691921919</v>
      </c>
      <c r="Q176" s="262">
        <f>-(Q$158*'Fixed Data'!$B$25*'Fixed Data'!Q$47*'Fixed Data'!$B$24*'Fixed Data'!$B$23+Q$158*'Fixed Data'!$B$26)*'Fixed Data'!X46/10^6</f>
        <v>-7.7227234456219911</v>
      </c>
      <c r="R176" s="262">
        <f>-(R$158*'Fixed Data'!$B$25*'Fixed Data'!R$47*'Fixed Data'!$B$24*'Fixed Data'!$B$23+R$158*'Fixed Data'!$B$26)*'Fixed Data'!Y46/10^6</f>
        <v>-8.0670514200138896</v>
      </c>
      <c r="S176" s="262">
        <f>-(S$158*'Fixed Data'!$B$25*'Fixed Data'!S$47*'Fixed Data'!$B$24*'Fixed Data'!$B$23+S$158*'Fixed Data'!$B$26)*'Fixed Data'!Z46/10^6</f>
        <v>-8.4253743559151442</v>
      </c>
      <c r="T176" s="262">
        <f>-(T$158*'Fixed Data'!$B$25*'Fixed Data'!T$47*'Fixed Data'!$B$24*'Fixed Data'!$B$23+T$158*'Fixed Data'!$B$26)*'Fixed Data'!AA46/10^6</f>
        <v>-8.8001686082755093</v>
      </c>
      <c r="U176" s="262">
        <f>-(U$158*'Fixed Data'!$B$25*'Fixed Data'!U$47*'Fixed Data'!$B$24*'Fixed Data'!$B$23+U$158*'Fixed Data'!$B$26)*'Fixed Data'!AB46/10^6</f>
        <v>-9.1922070337374304</v>
      </c>
      <c r="V176" s="262">
        <f>-(V$158*'Fixed Data'!$B$25*'Fixed Data'!V$47*'Fixed Data'!$B$24*'Fixed Data'!$B$23+V$158*'Fixed Data'!$B$26)*'Fixed Data'!AC46/10^6</f>
        <v>-9.602299525717882</v>
      </c>
      <c r="W176" s="262">
        <f>-(W$158*'Fixed Data'!$B$25*'Fixed Data'!W$47*'Fixed Data'!$B$24*'Fixed Data'!$B$23+W$158*'Fixed Data'!$B$26)*'Fixed Data'!AD46/10^6</f>
        <v>-10.031294847743931</v>
      </c>
      <c r="X176" s="262">
        <f>-(X$158*'Fixed Data'!$B$25*'Fixed Data'!X$47*'Fixed Data'!$B$24*'Fixed Data'!$B$23+X$158*'Fixed Data'!$B$26)*'Fixed Data'!AE46/10^6</f>
        <v>-10.48008255865056</v>
      </c>
      <c r="Y176" s="262">
        <f>-(Y$158*'Fixed Data'!$B$25*'Fixed Data'!Y$47*'Fixed Data'!$B$24*'Fixed Data'!$B$23+Y$158*'Fixed Data'!$B$26)*'Fixed Data'!AF46/10^6</f>
        <v>-10.949594997430308</v>
      </c>
      <c r="Z176" s="262">
        <f>-(Z$158*'Fixed Data'!$B$25*'Fixed Data'!Z$47*'Fixed Data'!$B$24*'Fixed Data'!$B$23+Z$158*'Fixed Data'!$B$26)*'Fixed Data'!AG46/10^6</f>
        <v>-11.440809451727258</v>
      </c>
      <c r="AA176" s="262">
        <f>-(AA$158*'Fixed Data'!$B$25*'Fixed Data'!AA$47*'Fixed Data'!$B$24*'Fixed Data'!$B$23+AA$158*'Fixed Data'!$B$26)*'Fixed Data'!AH46/10^6</f>
        <v>-11.954750374804624</v>
      </c>
      <c r="AB176" s="262">
        <f>-(AB$158*'Fixed Data'!$B$25*'Fixed Data'!AB$47*'Fixed Data'!$B$24*'Fixed Data'!$B$23+AB$158*'Fixed Data'!$B$26)*'Fixed Data'!AI46/10^6</f>
        <v>-12.492491721275409</v>
      </c>
      <c r="AC176" s="262">
        <f>-(AC$158*'Fixed Data'!$B$25*'Fixed Data'!AC$47*'Fixed Data'!$B$24*'Fixed Data'!$B$23+AC$158*'Fixed Data'!$B$26)*'Fixed Data'!AJ46/10^6</f>
        <v>-130.46581333410771</v>
      </c>
      <c r="AD176" s="262">
        <f>-(AD$158*'Fixed Data'!$B$25*'Fixed Data'!AD$47*'Fixed Data'!$B$24*'Fixed Data'!$B$23+AD$158*'Fixed Data'!$B$26)*'Fixed Data'!AK46/10^6</f>
        <v>-136.25095727467846</v>
      </c>
      <c r="AE176" s="262">
        <f>-(AE$158*'Fixed Data'!$B$25*'Fixed Data'!AE$47*'Fixed Data'!$B$24*'Fixed Data'!$B$23+AE$158*'Fixed Data'!$B$26)*'Fixed Data'!AL46/10^6</f>
        <v>-142.27981537250119</v>
      </c>
      <c r="AF176" s="262">
        <f>-(AF$158*'Fixed Data'!$B$25*'Fixed Data'!AF$47*'Fixed Data'!$B$24*'Fixed Data'!$B$23+AF$158*'Fixed Data'!$B$26)*'Fixed Data'!AM46/10^6</f>
        <v>-148.55559854675261</v>
      </c>
      <c r="AG176" s="262">
        <f>-(AG$158*'Fixed Data'!$B$25*'Fixed Data'!AG$47*'Fixed Data'!$B$24*'Fixed Data'!$B$23+AG$158*'Fixed Data'!$B$26)*'Fixed Data'!AN46/10^6</f>
        <v>-155.08413049143547</v>
      </c>
      <c r="AH176" s="262">
        <f>-(AH$158*'Fixed Data'!$B$25*'Fixed Data'!AH$47*'Fixed Data'!$B$24*'Fixed Data'!$B$23+AH$158*'Fixed Data'!$B$26)*'Fixed Data'!AO46/10^6</f>
        <v>-161.87550355540301</v>
      </c>
      <c r="AI176" s="262">
        <f>-(AI$158*'Fixed Data'!$B$25*'Fixed Data'!AI$47*'Fixed Data'!$B$24*'Fixed Data'!$B$23+AI$158*'Fixed Data'!$B$26)*'Fixed Data'!AP46/10^6</f>
        <v>-168.94691524820723</v>
      </c>
      <c r="AJ176" s="262">
        <f>-(AJ$158*'Fixed Data'!$B$25*'Fixed Data'!AJ$47*'Fixed Data'!$B$24*'Fixed Data'!$B$23+AJ$158*'Fixed Data'!$B$26)*'Fixed Data'!AQ46/10^6</f>
        <v>-176.306344781646</v>
      </c>
      <c r="AK176" s="262">
        <f>-(AK$158*'Fixed Data'!$B$25*'Fixed Data'!AK$47*'Fixed Data'!$B$24*'Fixed Data'!$B$23+AK$158*'Fixed Data'!$B$26)*'Fixed Data'!AR46/10^6</f>
        <v>-183.96434297385164</v>
      </c>
      <c r="AL176" s="262">
        <f>-(AL$158*'Fixed Data'!$B$25*'Fixed Data'!AL$47*'Fixed Data'!$B$24*'Fixed Data'!$B$23+AL$158*'Fixed Data'!$B$26)*'Fixed Data'!AS46/10^6</f>
        <v>-191.93314587648618</v>
      </c>
      <c r="AM176" s="262">
        <f>-(AM$158*'Fixed Data'!$B$25*'Fixed Data'!AM$47*'Fixed Data'!$B$24*'Fixed Data'!$B$23+AM$158*'Fixed Data'!$B$26)*'Fixed Data'!AT46/10^6</f>
        <v>-200.17403023504394</v>
      </c>
      <c r="AN176" s="262">
        <f>-(AN$158*'Fixed Data'!$B$25*'Fixed Data'!AN$47*'Fixed Data'!$B$24*'Fixed Data'!$B$23+AN$158*'Fixed Data'!$B$26)*'Fixed Data'!AU46/10^6</f>
        <v>-208.72526273081689</v>
      </c>
      <c r="AO176" s="262">
        <f>-(AO$158*'Fixed Data'!$B$25*'Fixed Data'!AO$47*'Fixed Data'!$B$24*'Fixed Data'!$B$23+AO$158*'Fixed Data'!$B$26)*'Fixed Data'!AV46/10^6</f>
        <v>-217.61967476210336</v>
      </c>
      <c r="AP176" s="262">
        <f>-(AP$158*'Fixed Data'!$B$25*'Fixed Data'!AP$47*'Fixed Data'!$B$24*'Fixed Data'!$B$23+AP$158*'Fixed Data'!$B$26)*'Fixed Data'!AW46/10^6</f>
        <v>-226.87087591772178</v>
      </c>
      <c r="AQ176" s="262">
        <f>-(AQ$158*'Fixed Data'!$B$25*'Fixed Data'!AQ$47*'Fixed Data'!$B$24*'Fixed Data'!$B$23+AQ$158*'Fixed Data'!$B$26)*'Fixed Data'!AX46/10^6</f>
        <v>-236.49310336783037</v>
      </c>
      <c r="AR176" s="262">
        <f>-(AR$158*'Fixed Data'!$B$25*'Fixed Data'!AR$47*'Fixed Data'!$B$24*'Fixed Data'!$B$23+AR$158*'Fixed Data'!$B$26)*'Fixed Data'!AY46/10^6</f>
        <v>-246.41164284109604</v>
      </c>
      <c r="AS176" s="262">
        <f>-(AS$158*'Fixed Data'!$B$25*'Fixed Data'!AS$47*'Fixed Data'!$B$24*'Fixed Data'!$B$23+AS$158*'Fixed Data'!$B$26)*'Fixed Data'!AZ46/10^6</f>
        <v>-256.52599967930155</v>
      </c>
      <c r="AT176" s="262">
        <f>-(AT$158*'Fixed Data'!$B$25*'Fixed Data'!AT$47*'Fixed Data'!$B$24*'Fixed Data'!$B$23+AT$158*'Fixed Data'!$B$26)*'Fixed Data'!BA46/10^6</f>
        <v>-267.03179808582138</v>
      </c>
      <c r="AU176" s="262">
        <f>-(AU$158*'Fixed Data'!$B$25*'Fixed Data'!AU$47*'Fixed Data'!$B$24*'Fixed Data'!$B$23+AU$158*'Fixed Data'!$B$26)*'Fixed Data'!BB46/10^6</f>
        <v>-277.94377858196265</v>
      </c>
      <c r="AV176" s="262">
        <f>-(AV$158*'Fixed Data'!$B$25*'Fixed Data'!AV$47*'Fixed Data'!$B$24*'Fixed Data'!$B$23+AV$158*'Fixed Data'!$B$26)*'Fixed Data'!BC46/10^6</f>
        <v>-289.25379410921153</v>
      </c>
      <c r="AW176" s="262">
        <f>-(AW$158*'Fixed Data'!$B$25*'Fixed Data'!AW$47*'Fixed Data'!$B$24*'Fixed Data'!$B$23+AW$158*'Fixed Data'!$B$26)*'Fixed Data'!BD46/10^6</f>
        <v>-300.94740936406095</v>
      </c>
      <c r="AX176" s="262">
        <f>-(AX$158*'Fixed Data'!$B$25*'Fixed Data'!AX$47*'Fixed Data'!$B$24*'Fixed Data'!$B$23+AX$158*'Fixed Data'!$B$26)*'Fixed Data'!BE46/10^6</f>
        <v>-313.08810331690597</v>
      </c>
      <c r="AY176" s="262">
        <f>-(AY$158*'Fixed Data'!$B$25*'Fixed Data'!AY$47*'Fixed Data'!$B$24*'Fixed Data'!$B$23+AY$158*'Fixed Data'!$B$26)*'Fixed Data'!BF46/10^6</f>
        <v>-325.08799280250355</v>
      </c>
      <c r="AZ176" s="262">
        <f>-(AZ$158*'Fixed Data'!$B$25*'Fixed Data'!AZ$47*'Fixed Data'!$B$24*'Fixed Data'!$B$23+AZ$158*'Fixed Data'!$B$26)*'Fixed Data'!BG46/10^6</f>
        <v>-337.31417431314333</v>
      </c>
      <c r="BA176" s="262">
        <f>-(BA$158*'Fixed Data'!$B$25*'Fixed Data'!BA$47*'Fixed Data'!$B$24*'Fixed Data'!$B$23+BA$158*'Fixed Data'!$B$26)*'Fixed Data'!BH46/10^6</f>
        <v>-349.99436028637518</v>
      </c>
      <c r="BB176" s="262">
        <f>-(BB$158*'Fixed Data'!$B$25*'Fixed Data'!BB$47*'Fixed Data'!$B$24*'Fixed Data'!$B$23+BB$158*'Fixed Data'!$B$26)*'Fixed Data'!BI46/10^6</f>
        <v>-363.11005680065506</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-1.793874195535027</v>
      </c>
      <c r="F190" s="21">
        <f t="shared" ref="F190:BB190" si="17">(F133+F83)*F186</f>
        <v>-1.7087757830790196</v>
      </c>
      <c r="G190" s="21">
        <f t="shared" si="17"/>
        <v>-1.5169151696477874</v>
      </c>
      <c r="H190" s="21">
        <f t="shared" si="17"/>
        <v>-1.7060818561610325</v>
      </c>
      <c r="I190" s="21">
        <f>(I133+I83)*I186</f>
        <v>-1.8896097840124435</v>
      </c>
      <c r="J190" s="21">
        <f t="shared" si="17"/>
        <v>-0.39924726408765576</v>
      </c>
      <c r="K190" s="21">
        <f t="shared" si="17"/>
        <v>-0.36029810439115878</v>
      </c>
      <c r="L190" s="21">
        <f t="shared" si="17"/>
        <v>-0.32407902895821172</v>
      </c>
      <c r="M190" s="21">
        <f t="shared" si="17"/>
        <v>-0.29043125451584223</v>
      </c>
      <c r="N190" s="21">
        <f t="shared" si="17"/>
        <v>-0.25920424646541451</v>
      </c>
      <c r="O190" s="21">
        <f t="shared" si="17"/>
        <v>-0.2302553212161953</v>
      </c>
      <c r="P190" s="21">
        <f t="shared" si="17"/>
        <v>-0.20344926670383726</v>
      </c>
      <c r="Q190" s="21">
        <f t="shared" si="17"/>
        <v>-0.17865798029420452</v>
      </c>
      <c r="R190" s="21">
        <f t="shared" si="17"/>
        <v>-0.15576012330707514</v>
      </c>
      <c r="S190" s="21">
        <f t="shared" si="17"/>
        <v>-0.13464079142694152</v>
      </c>
      <c r="T190" s="21">
        <f t="shared" si="17"/>
        <v>-0.11519120029945641</v>
      </c>
      <c r="U190" s="21">
        <f t="shared" si="17"/>
        <v>-9.730838564208881E-2</v>
      </c>
      <c r="V190" s="21">
        <f t="shared" si="17"/>
        <v>-8.089491722632243E-2</v>
      </c>
      <c r="W190" s="21">
        <f t="shared" si="17"/>
        <v>-6.5858626116289856E-2</v>
      </c>
      <c r="X190" s="21">
        <f t="shared" si="17"/>
        <v>-5.2112344575147664E-2</v>
      </c>
      <c r="Y190" s="21">
        <f t="shared" si="17"/>
        <v>-3.9573658075802286E-2</v>
      </c>
      <c r="Z190" s="21">
        <f t="shared" si="17"/>
        <v>-2.8164668876841371E-2</v>
      </c>
      <c r="AA190" s="21">
        <f t="shared" si="17"/>
        <v>-1.7811770647753782E-2</v>
      </c>
      <c r="AB190" s="21">
        <f t="shared" si="17"/>
        <v>-8.4454336497729824E-3</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-0.52480319214488924</v>
      </c>
      <c r="F192" s="21">
        <f t="shared" ref="F192:BB192" si="19">F77*F186</f>
        <v>-0.51637216911556372</v>
      </c>
      <c r="G192" s="21">
        <f t="shared" si="19"/>
        <v>-0.51207342282608959</v>
      </c>
      <c r="H192" s="21">
        <f t="shared" si="19"/>
        <v>-0.50624374467676947</v>
      </c>
      <c r="I192" s="21">
        <f t="shared" si="19"/>
        <v>-0.50006731745254884</v>
      </c>
      <c r="J192" s="21">
        <f t="shared" si="19"/>
        <v>-0.49685910775410441</v>
      </c>
      <c r="K192" s="21">
        <f t="shared" si="19"/>
        <v>-0.4937074153149506</v>
      </c>
      <c r="L192" s="21">
        <f t="shared" si="19"/>
        <v>-0.49061080599884288</v>
      </c>
      <c r="M192" s="21">
        <f t="shared" si="19"/>
        <v>-0.48756479107430201</v>
      </c>
      <c r="N192" s="21">
        <f t="shared" si="19"/>
        <v>-0.48457076088641043</v>
      </c>
      <c r="O192" s="21">
        <f t="shared" si="19"/>
        <v>-0.48162794409236376</v>
      </c>
      <c r="P192" s="21">
        <f t="shared" si="19"/>
        <v>-0.47873510419222892</v>
      </c>
      <c r="Q192" s="21">
        <f t="shared" si="19"/>
        <v>-0.47589105158877315</v>
      </c>
      <c r="R192" s="21">
        <f t="shared" si="19"/>
        <v>-0.47309435020914153</v>
      </c>
      <c r="S192" s="21">
        <f t="shared" si="19"/>
        <v>-0.47034415458063694</v>
      </c>
      <c r="T192" s="21">
        <f t="shared" si="19"/>
        <v>-0.46763945487195224</v>
      </c>
      <c r="U192" s="21">
        <f t="shared" si="19"/>
        <v>-0.46497923393122753</v>
      </c>
      <c r="V192" s="21">
        <f t="shared" si="19"/>
        <v>-0.46236251475384837</v>
      </c>
      <c r="W192" s="21">
        <f t="shared" si="19"/>
        <v>-0.4597883595156958</v>
      </c>
      <c r="X192" s="21">
        <f t="shared" si="19"/>
        <v>-0.45725586865563139</v>
      </c>
      <c r="Y192" s="21">
        <f t="shared" si="19"/>
        <v>-0.45476417823679727</v>
      </c>
      <c r="Z192" s="21">
        <f t="shared" si="19"/>
        <v>-0.4523124610782992</v>
      </c>
      <c r="AA192" s="21">
        <f t="shared" si="19"/>
        <v>-0.44989992443872834</v>
      </c>
      <c r="AB192" s="21">
        <f t="shared" si="19"/>
        <v>-0.44752580908441619</v>
      </c>
      <c r="AC192" s="21">
        <f t="shared" si="19"/>
        <v>-4.4518314709938425</v>
      </c>
      <c r="AD192" s="21">
        <f t="shared" si="19"/>
        <v>-4.4288393875912568</v>
      </c>
      <c r="AE192" s="21">
        <f t="shared" si="19"/>
        <v>-4.4062106132185024</v>
      </c>
      <c r="AF192" s="21">
        <f t="shared" si="19"/>
        <v>-4.3839388196825428</v>
      </c>
      <c r="AG192" s="21">
        <f t="shared" si="19"/>
        <v>-4.362017971645038</v>
      </c>
      <c r="AH192" s="21">
        <f t="shared" si="19"/>
        <v>-4.340442331433322</v>
      </c>
      <c r="AI192" s="21">
        <f t="shared" si="19"/>
        <v>-4.3192064309729314</v>
      </c>
      <c r="AJ192" s="21">
        <f t="shared" si="19"/>
        <v>-4.3191706413877577</v>
      </c>
      <c r="AK192" s="21">
        <f t="shared" si="19"/>
        <v>-4.3193655594386415</v>
      </c>
      <c r="AL192" s="21">
        <f t="shared" si="19"/>
        <v>-4.319790307027648</v>
      </c>
      <c r="AM192" s="21">
        <f t="shared" si="19"/>
        <v>-4.3193266331003768</v>
      </c>
      <c r="AN192" s="21">
        <f t="shared" si="19"/>
        <v>-4.3186316748727931</v>
      </c>
      <c r="AO192" s="21">
        <f t="shared" si="19"/>
        <v>-4.3181606049201484</v>
      </c>
      <c r="AP192" s="21">
        <f t="shared" si="19"/>
        <v>-4.3179119242736235</v>
      </c>
      <c r="AQ192" s="21">
        <f t="shared" si="19"/>
        <v>-4.3178843361073014</v>
      </c>
      <c r="AR192" s="21">
        <f t="shared" si="19"/>
        <v>-4.3165103720336564</v>
      </c>
      <c r="AS192" s="21">
        <f t="shared" si="19"/>
        <v>-4.3120342274368024</v>
      </c>
      <c r="AT192" s="21">
        <f t="shared" si="19"/>
        <v>-4.3077640567822177</v>
      </c>
      <c r="AU192" s="21">
        <f t="shared" si="19"/>
        <v>-4.303694861110583</v>
      </c>
      <c r="AV192" s="21">
        <f t="shared" si="19"/>
        <v>-4.2994738961199035</v>
      </c>
      <c r="AW192" s="21">
        <f t="shared" si="19"/>
        <v>-4.2947067007009867</v>
      </c>
      <c r="AX192" s="21">
        <f t="shared" si="19"/>
        <v>-4.2901237641065917</v>
      </c>
      <c r="AY192" s="21">
        <f t="shared" si="19"/>
        <v>-4.2777664212307966</v>
      </c>
      <c r="AZ192" s="21">
        <f t="shared" si="19"/>
        <v>-4.2629967053914566</v>
      </c>
      <c r="BA192" s="21">
        <f t="shared" si="19"/>
        <v>-4.2486994158210791</v>
      </c>
      <c r="BB192" s="21">
        <f t="shared" si="19"/>
        <v>-4.2344500766722426</v>
      </c>
    </row>
    <row r="193" spans="1:54" outlineLevel="2">
      <c r="A193" s="455"/>
      <c r="B193" s="150" t="s">
        <v>485</v>
      </c>
      <c r="C193" s="19"/>
      <c r="D193" s="135" t="s">
        <v>381</v>
      </c>
      <c r="E193" s="21">
        <f t="shared" ref="E193:AJ193" si="20">SUMIF($B$143:$B$154,"Environmental",E$143:E$154)*E186</f>
        <v>-3.1291900105007215</v>
      </c>
      <c r="F193" s="21">
        <f t="shared" si="20"/>
        <v>-3.1337042561752724</v>
      </c>
      <c r="G193" s="21">
        <f t="shared" si="20"/>
        <v>-3.1510796515337627</v>
      </c>
      <c r="H193" s="21">
        <f t="shared" si="20"/>
        <v>-3.1581746819958005</v>
      </c>
      <c r="I193" s="21">
        <f t="shared" si="20"/>
        <v>-3.1726985285247373</v>
      </c>
      <c r="J193" s="21">
        <f t="shared" si="20"/>
        <v>-3.2050586856018821</v>
      </c>
      <c r="K193" s="21">
        <f t="shared" si="20"/>
        <v>-3.2266325749250115</v>
      </c>
      <c r="L193" s="21">
        <f t="shared" si="20"/>
        <v>-3.2584464970291904</v>
      </c>
      <c r="M193" s="21">
        <f t="shared" si="20"/>
        <v>-3.2899447393661649</v>
      </c>
      <c r="N193" s="21">
        <f t="shared" si="20"/>
        <v>-3.310870727453199</v>
      </c>
      <c r="O193" s="21">
        <f t="shared" si="20"/>
        <v>-3.3418624976394691</v>
      </c>
      <c r="P193" s="21">
        <f t="shared" si="20"/>
        <v>-3.3725819014989606</v>
      </c>
      <c r="Q193" s="21">
        <f t="shared" si="20"/>
        <v>-3.4030363394240424</v>
      </c>
      <c r="R193" s="21">
        <f t="shared" si="20"/>
        <v>-3.4432696051906042</v>
      </c>
      <c r="S193" s="21">
        <f t="shared" si="20"/>
        <v>-3.4731548140983914</v>
      </c>
      <c r="T193" s="21">
        <f t="shared" si="20"/>
        <v>-3.502797235035251</v>
      </c>
      <c r="U193" s="21">
        <f t="shared" si="20"/>
        <v>-3.5322036220414503</v>
      </c>
      <c r="V193" s="21">
        <f t="shared" si="20"/>
        <v>-3.5711915725899637</v>
      </c>
      <c r="W193" s="21">
        <f t="shared" si="20"/>
        <v>-3.6000910563671287</v>
      </c>
      <c r="X193" s="21">
        <f t="shared" si="20"/>
        <v>-3.6384775795092481</v>
      </c>
      <c r="Y193" s="21">
        <f t="shared" si="20"/>
        <v>-3.6668993699914938</v>
      </c>
      <c r="Z193" s="21">
        <f t="shared" si="20"/>
        <v>-3.7047167125585148</v>
      </c>
      <c r="AA193" s="21">
        <f t="shared" si="20"/>
        <v>-3.7422356739806424</v>
      </c>
      <c r="AB193" s="21">
        <f t="shared" si="20"/>
        <v>-3.7794648071757035</v>
      </c>
      <c r="AC193" s="21">
        <f t="shared" si="20"/>
        <v>-38.141998693596136</v>
      </c>
      <c r="AD193" s="21">
        <f t="shared" si="20"/>
        <v>-38.492374130629464</v>
      </c>
      <c r="AE193" s="21">
        <f t="shared" si="20"/>
        <v>-38.849449493141975</v>
      </c>
      <c r="AF193" s="21">
        <f t="shared" si="20"/>
        <v>-39.200995075815314</v>
      </c>
      <c r="AG193" s="21">
        <f t="shared" si="20"/>
        <v>-39.548228742181124</v>
      </c>
      <c r="AH193" s="21">
        <f t="shared" si="20"/>
        <v>-39.892649711523809</v>
      </c>
      <c r="AI193" s="21">
        <f t="shared" si="20"/>
        <v>-40.236338792059996</v>
      </c>
      <c r="AJ193" s="21">
        <f t="shared" si="20"/>
        <v>-40.775069917848661</v>
      </c>
      <c r="AK193" s="21">
        <f t="shared" ref="AK193:BB193" si="21">SUMIF($B$143:$B$154,"Environmental",AK$143:AK$154)*AK186</f>
        <v>-41.315366685562196</v>
      </c>
      <c r="AL193" s="21">
        <f t="shared" si="21"/>
        <v>-41.857881520984677</v>
      </c>
      <c r="AM193" s="21">
        <f t="shared" si="21"/>
        <v>-42.391944044105237</v>
      </c>
      <c r="AN193" s="21">
        <f t="shared" si="21"/>
        <v>-42.923696062945112</v>
      </c>
      <c r="AO193" s="21">
        <f t="shared" si="21"/>
        <v>-43.457449270052926</v>
      </c>
      <c r="AP193" s="21">
        <f t="shared" si="21"/>
        <v>-43.993301334059282</v>
      </c>
      <c r="AQ193" s="21">
        <f t="shared" si="21"/>
        <v>-44.531401837002683</v>
      </c>
      <c r="AR193" s="21">
        <f t="shared" si="21"/>
        <v>-45.055461616549138</v>
      </c>
      <c r="AS193" s="21">
        <f t="shared" si="21"/>
        <v>-45.546405428492491</v>
      </c>
      <c r="AT193" s="21">
        <f t="shared" si="21"/>
        <v>-46.038423139122493</v>
      </c>
      <c r="AU193" s="21">
        <f t="shared" si="21"/>
        <v>-46.531550785185161</v>
      </c>
      <c r="AV193" s="21">
        <f t="shared" si="21"/>
        <v>-47.022008721795935</v>
      </c>
      <c r="AW193" s="21">
        <f t="shared" si="21"/>
        <v>-47.5053716276472</v>
      </c>
      <c r="AX193" s="21">
        <f t="shared" si="21"/>
        <v>-47.989604967632921</v>
      </c>
      <c r="AY193" s="21">
        <f t="shared" si="21"/>
        <v>-48.384760787720452</v>
      </c>
      <c r="AZ193" s="21">
        <f t="shared" si="21"/>
        <v>-48.749249257217102</v>
      </c>
      <c r="BA193" s="21">
        <f t="shared" si="21"/>
        <v>-49.115516013291533</v>
      </c>
      <c r="BB193" s="21">
        <f t="shared" si="21"/>
        <v>-49.478777333100609</v>
      </c>
    </row>
    <row r="194" spans="1:54" outlineLevel="2">
      <c r="A194" s="455"/>
      <c r="B194" s="150" t="s">
        <v>486</v>
      </c>
      <c r="C194" s="19"/>
      <c r="D194" s="135" t="s">
        <v>381</v>
      </c>
      <c r="E194" s="21">
        <f t="shared" ref="E194:AJ194" si="22">SUM(E172:E174)*E186</f>
        <v>-1.5670711889852076</v>
      </c>
      <c r="F194" s="21">
        <f t="shared" si="22"/>
        <v>-1.5653766617881439</v>
      </c>
      <c r="G194" s="21">
        <f t="shared" si="22"/>
        <v>-1.5759848310144833</v>
      </c>
      <c r="H194" s="21">
        <f t="shared" si="22"/>
        <v>-1.5817696432078641</v>
      </c>
      <c r="I194" s="21">
        <f t="shared" si="22"/>
        <v>-1.5862652397454189</v>
      </c>
      <c r="J194" s="21">
        <f t="shared" si="22"/>
        <v>-1.6000898144909861</v>
      </c>
      <c r="K194" s="21">
        <f t="shared" si="22"/>
        <v>-1.6141523592954601</v>
      </c>
      <c r="L194" s="21">
        <f t="shared" si="22"/>
        <v>-1.6284549703338664</v>
      </c>
      <c r="M194" s="21">
        <f t="shared" si="22"/>
        <v>-1.6429893565260032</v>
      </c>
      <c r="N194" s="21">
        <f t="shared" si="22"/>
        <v>-1.6577666125837047</v>
      </c>
      <c r="O194" s="21">
        <f t="shared" si="22"/>
        <v>-1.6727907939703401</v>
      </c>
      <c r="P194" s="21">
        <f t="shared" si="22"/>
        <v>-1.6880643437070255</v>
      </c>
      <c r="Q194" s="21">
        <f t="shared" si="22"/>
        <v>-1.7035897978728358</v>
      </c>
      <c r="R194" s="21">
        <f t="shared" si="22"/>
        <v>-1.7193687266360052</v>
      </c>
      <c r="S194" s="21">
        <f t="shared" si="22"/>
        <v>-1.7350142847821539</v>
      </c>
      <c r="T194" s="21">
        <f t="shared" si="22"/>
        <v>-1.7509126951961504</v>
      </c>
      <c r="U194" s="21">
        <f t="shared" si="22"/>
        <v>-1.7670667123586594</v>
      </c>
      <c r="V194" s="21">
        <f t="shared" si="22"/>
        <v>-1.7834791959913165</v>
      </c>
      <c r="W194" s="21">
        <f t="shared" si="22"/>
        <v>-1.8001531084655462</v>
      </c>
      <c r="X194" s="21">
        <f t="shared" si="22"/>
        <v>-1.8170915262017755</v>
      </c>
      <c r="Y194" s="21">
        <f t="shared" si="22"/>
        <v>-1.8342976313507198</v>
      </c>
      <c r="Z194" s="21">
        <f t="shared" si="22"/>
        <v>-1.851774725189981</v>
      </c>
      <c r="AA194" s="21">
        <f t="shared" si="22"/>
        <v>-1.8695262259720991</v>
      </c>
      <c r="AB194" s="21">
        <f t="shared" si="22"/>
        <v>-1.8875556749601727</v>
      </c>
      <c r="AC194" s="21">
        <f t="shared" si="22"/>
        <v>-19.046144559490937</v>
      </c>
      <c r="AD194" s="21">
        <f t="shared" si="22"/>
        <v>-19.218060784927783</v>
      </c>
      <c r="AE194" s="21">
        <f t="shared" si="22"/>
        <v>-19.389782771919226</v>
      </c>
      <c r="AF194" s="21">
        <f t="shared" si="22"/>
        <v>-19.560426695689184</v>
      </c>
      <c r="AG194" s="21">
        <f t="shared" si="22"/>
        <v>-19.72951050893041</v>
      </c>
      <c r="AH194" s="21">
        <f t="shared" si="22"/>
        <v>-19.897097756307037</v>
      </c>
      <c r="AI194" s="21">
        <f t="shared" si="22"/>
        <v>-20.064046145966365</v>
      </c>
      <c r="AJ194" s="21">
        <f t="shared" si="22"/>
        <v>-20.328202037096609</v>
      </c>
      <c r="AK194" s="21">
        <f t="shared" ref="AK194:BB194" si="23">SUM(AK172:AK174)*AK186</f>
        <v>-20.593371577156013</v>
      </c>
      <c r="AL194" s="21">
        <f t="shared" si="23"/>
        <v>-20.859627992120142</v>
      </c>
      <c r="AM194" s="21">
        <f t="shared" si="23"/>
        <v>-21.121613234815303</v>
      </c>
      <c r="AN194" s="21">
        <f t="shared" si="23"/>
        <v>-21.382434203731471</v>
      </c>
      <c r="AO194" s="21">
        <f t="shared" si="23"/>
        <v>-21.644275844008444</v>
      </c>
      <c r="AP194" s="21">
        <f t="shared" si="23"/>
        <v>-21.907177462253205</v>
      </c>
      <c r="AQ194" s="21">
        <f t="shared" si="23"/>
        <v>-22.171186447063896</v>
      </c>
      <c r="AR194" s="21">
        <f t="shared" si="23"/>
        <v>-22.428201710090669</v>
      </c>
      <c r="AS194" s="21">
        <f t="shared" si="23"/>
        <v>-22.668740615433407</v>
      </c>
      <c r="AT194" s="21">
        <f t="shared" si="23"/>
        <v>-22.909824369628272</v>
      </c>
      <c r="AU194" s="21">
        <f t="shared" si="23"/>
        <v>-23.151466835484179</v>
      </c>
      <c r="AV194" s="21">
        <f t="shared" si="23"/>
        <v>-23.391786667382501</v>
      </c>
      <c r="AW194" s="21">
        <f t="shared" si="23"/>
        <v>-23.628585004780202</v>
      </c>
      <c r="AX194" s="21">
        <f t="shared" si="23"/>
        <v>-23.865824712625709</v>
      </c>
      <c r="AY194" s="21">
        <f t="shared" si="23"/>
        <v>-24.058779132089825</v>
      </c>
      <c r="AZ194" s="21">
        <f t="shared" si="23"/>
        <v>-24.23650664859019</v>
      </c>
      <c r="BA194" s="21">
        <f t="shared" si="23"/>
        <v>-24.41514191833474</v>
      </c>
      <c r="BB194" s="21">
        <f t="shared" si="23"/>
        <v>-24.592306305445568</v>
      </c>
    </row>
    <row r="195" spans="1:54" outlineLevel="2">
      <c r="A195" s="455"/>
      <c r="B195" s="150" t="s">
        <v>487</v>
      </c>
      <c r="C195" s="19"/>
      <c r="D195" s="135" t="s">
        <v>381</v>
      </c>
      <c r="E195" s="21">
        <f>SUM(E176:E178)*E186</f>
        <v>-4.7012135658420329</v>
      </c>
      <c r="F195" s="21">
        <f t="shared" ref="F195:BB195" si="24">SUM(F176:F178)*F186</f>
        <v>-4.6961299842687305</v>
      </c>
      <c r="G195" s="21">
        <f t="shared" si="24"/>
        <v>-4.7279544930434509</v>
      </c>
      <c r="H195" s="21">
        <f t="shared" si="24"/>
        <v>-4.7453089296235911</v>
      </c>
      <c r="I195" s="21">
        <f t="shared" si="24"/>
        <v>-4.7587957192362564</v>
      </c>
      <c r="J195" s="21">
        <f t="shared" si="24"/>
        <v>-4.8002694424186627</v>
      </c>
      <c r="K195" s="21">
        <f t="shared" si="24"/>
        <v>-4.8424570778863805</v>
      </c>
      <c r="L195" s="21">
        <f t="shared" si="24"/>
        <v>-4.8853649110015978</v>
      </c>
      <c r="M195" s="21">
        <f t="shared" si="24"/>
        <v>-4.9289680685434369</v>
      </c>
      <c r="N195" s="21">
        <f t="shared" si="24"/>
        <v>-4.9732998367228927</v>
      </c>
      <c r="O195" s="21">
        <f t="shared" si="24"/>
        <v>-5.0183723819110204</v>
      </c>
      <c r="P195" s="21">
        <f t="shared" si="24"/>
        <v>-5.0641930321369131</v>
      </c>
      <c r="Q195" s="21">
        <f t="shared" si="24"/>
        <v>-5.1107693936185079</v>
      </c>
      <c r="R195" s="21">
        <f t="shared" si="24"/>
        <v>-5.1581061799080139</v>
      </c>
      <c r="S195" s="21">
        <f t="shared" si="24"/>
        <v>-5.205042853348429</v>
      </c>
      <c r="T195" s="21">
        <f t="shared" si="24"/>
        <v>-5.2527380845961575</v>
      </c>
      <c r="U195" s="21">
        <f t="shared" si="24"/>
        <v>-5.3012001380626268</v>
      </c>
      <c r="V195" s="21">
        <f t="shared" si="24"/>
        <v>-5.3504375869928529</v>
      </c>
      <c r="W195" s="21">
        <f t="shared" si="24"/>
        <v>-5.4004593253966391</v>
      </c>
      <c r="X195" s="21">
        <f t="shared" si="24"/>
        <v>-5.4512745786053243</v>
      </c>
      <c r="Y195" s="21">
        <f t="shared" si="24"/>
        <v>-5.5028928940521586</v>
      </c>
      <c r="Z195" s="21">
        <f t="shared" si="24"/>
        <v>-5.5553241746101714</v>
      </c>
      <c r="AA195" s="21">
        <f t="shared" si="24"/>
        <v>-5.6085786788709493</v>
      </c>
      <c r="AB195" s="21">
        <f t="shared" si="24"/>
        <v>-5.662667024880518</v>
      </c>
      <c r="AC195" s="21">
        <f t="shared" si="24"/>
        <v>-57.138433679012614</v>
      </c>
      <c r="AD195" s="21">
        <f t="shared" si="24"/>
        <v>-57.654182355934076</v>
      </c>
      <c r="AE195" s="21">
        <f t="shared" si="24"/>
        <v>-58.16934831764614</v>
      </c>
      <c r="AF195" s="21">
        <f t="shared" si="24"/>
        <v>-58.681280089859264</v>
      </c>
      <c r="AG195" s="21">
        <f t="shared" si="24"/>
        <v>-59.188531528821066</v>
      </c>
      <c r="AH195" s="21">
        <f t="shared" si="24"/>
        <v>-59.691293271442156</v>
      </c>
      <c r="AI195" s="21">
        <f t="shared" si="24"/>
        <v>-60.192138440793158</v>
      </c>
      <c r="AJ195" s="21">
        <f t="shared" si="24"/>
        <v>-60.984606114472193</v>
      </c>
      <c r="AK195" s="21">
        <f t="shared" si="24"/>
        <v>-61.780114734867276</v>
      </c>
      <c r="AL195" s="21">
        <f t="shared" si="24"/>
        <v>-62.578883979964196</v>
      </c>
      <c r="AM195" s="21">
        <f t="shared" si="24"/>
        <v>-63.364839708361473</v>
      </c>
      <c r="AN195" s="21">
        <f t="shared" si="24"/>
        <v>-64.147302615377228</v>
      </c>
      <c r="AO195" s="21">
        <f t="shared" si="24"/>
        <v>-64.932827536460508</v>
      </c>
      <c r="AP195" s="21">
        <f t="shared" si="24"/>
        <v>-65.721532391449713</v>
      </c>
      <c r="AQ195" s="21">
        <f t="shared" si="24"/>
        <v>-66.513559346145371</v>
      </c>
      <c r="AR195" s="21">
        <f t="shared" si="24"/>
        <v>-67.284605135490807</v>
      </c>
      <c r="AS195" s="21">
        <f t="shared" si="24"/>
        <v>-68.00622185177329</v>
      </c>
      <c r="AT195" s="21">
        <f t="shared" si="24"/>
        <v>-68.729473114612205</v>
      </c>
      <c r="AU195" s="21">
        <f t="shared" si="24"/>
        <v>-69.454400512435612</v>
      </c>
      <c r="AV195" s="21">
        <f t="shared" si="24"/>
        <v>-70.175360008385994</v>
      </c>
      <c r="AW195" s="21">
        <f t="shared" si="24"/>
        <v>-70.885755020832647</v>
      </c>
      <c r="AX195" s="21">
        <f t="shared" si="24"/>
        <v>-71.597474144621941</v>
      </c>
      <c r="AY195" s="21">
        <f t="shared" si="24"/>
        <v>-72.176337403254195</v>
      </c>
      <c r="AZ195" s="21">
        <f t="shared" si="24"/>
        <v>-72.709519952989695</v>
      </c>
      <c r="BA195" s="21">
        <f t="shared" si="24"/>
        <v>-73.245425762456719</v>
      </c>
      <c r="BB195" s="21">
        <f t="shared" si="24"/>
        <v>-73.776918924020862</v>
      </c>
    </row>
    <row r="196" spans="1:54" outlineLevel="2">
      <c r="A196" s="455"/>
      <c r="B196" s="150" t="s">
        <v>285</v>
      </c>
      <c r="C196" s="19"/>
      <c r="D196" s="135" t="s">
        <v>381</v>
      </c>
      <c r="E196" s="21">
        <f t="shared" ref="E196:AJ196" si="25">SUMIF($B$143:$B$154,"Safety",E$143:E$154)*E187</f>
        <v>-0.64217847998152833</v>
      </c>
      <c r="F196" s="21">
        <f t="shared" si="25"/>
        <v>-0.62748579332014986</v>
      </c>
      <c r="G196" s="21">
        <f t="shared" si="25"/>
        <v>-0.62833786212004716</v>
      </c>
      <c r="H196" s="21">
        <f t="shared" si="25"/>
        <v>-0.62578484501878984</v>
      </c>
      <c r="I196" s="21">
        <f t="shared" si="25"/>
        <v>-0.62712756731688568</v>
      </c>
      <c r="J196" s="21">
        <f t="shared" si="25"/>
        <v>-0.63008401536991376</v>
      </c>
      <c r="K196" s="21">
        <f t="shared" si="25"/>
        <v>-0.63857381244136113</v>
      </c>
      <c r="L196" s="21">
        <f t="shared" si="25"/>
        <v>-0.64729952572281024</v>
      </c>
      <c r="M196" s="21">
        <f t="shared" si="25"/>
        <v>-0.65565156727230001</v>
      </c>
      <c r="N196" s="21">
        <f t="shared" si="25"/>
        <v>-0.6641490949975406</v>
      </c>
      <c r="O196" s="21">
        <f t="shared" si="25"/>
        <v>-0.6728980344554657</v>
      </c>
      <c r="P196" s="21">
        <f t="shared" si="25"/>
        <v>-0.68190484084840564</v>
      </c>
      <c r="Q196" s="21">
        <f t="shared" si="25"/>
        <v>-0.6911762765366144</v>
      </c>
      <c r="R196" s="21">
        <f t="shared" si="25"/>
        <v>-0.70065553453962637</v>
      </c>
      <c r="S196" s="21">
        <f t="shared" si="25"/>
        <v>-0.71040307515305734</v>
      </c>
      <c r="T196" s="21">
        <f t="shared" si="25"/>
        <v>-0.7204367349109233</v>
      </c>
      <c r="U196" s="21">
        <f t="shared" si="25"/>
        <v>-0.73076443829722337</v>
      </c>
      <c r="V196" s="21">
        <f t="shared" si="25"/>
        <v>-0.74139432664194815</v>
      </c>
      <c r="W196" s="21">
        <f t="shared" si="25"/>
        <v>-0.75233495366737668</v>
      </c>
      <c r="X196" s="21">
        <f t="shared" si="25"/>
        <v>-0.76359517511356456</v>
      </c>
      <c r="Y196" s="21">
        <f t="shared" si="25"/>
        <v>-0.77518422941848597</v>
      </c>
      <c r="Z196" s="21">
        <f t="shared" si="25"/>
        <v>-0.78711172684074315</v>
      </c>
      <c r="AA196" s="21">
        <f t="shared" si="25"/>
        <v>-0.79938770300175321</v>
      </c>
      <c r="AB196" s="21">
        <f t="shared" si="25"/>
        <v>-0.81202256929199601</v>
      </c>
      <c r="AC196" s="21">
        <f t="shared" si="25"/>
        <v>-1.4276920257585366</v>
      </c>
      <c r="AD196" s="21">
        <f t="shared" si="25"/>
        <v>-1.4324448911841621</v>
      </c>
      <c r="AE196" s="21">
        <f t="shared" si="25"/>
        <v>-1.4377277728985667</v>
      </c>
      <c r="AF196" s="21">
        <f t="shared" si="25"/>
        <v>-1.4435512486988076</v>
      </c>
      <c r="AG196" s="21">
        <f t="shared" si="25"/>
        <v>-1.4499264544886465</v>
      </c>
      <c r="AH196" s="21">
        <f t="shared" si="25"/>
        <v>-1.4568650759677459</v>
      </c>
      <c r="AI196" s="21">
        <f t="shared" si="25"/>
        <v>-1.4643793937239111</v>
      </c>
      <c r="AJ196" s="21">
        <f t="shared" si="25"/>
        <v>-1.4755934403385405</v>
      </c>
      <c r="AK196" s="21">
        <f t="shared" ref="AK196:BB196" si="26">SUMIF($B$143:$B$154,"Safety",AK$143:AK$154)*AK187</f>
        <v>-1.4874530349442288</v>
      </c>
      <c r="AL196" s="21">
        <f t="shared" si="26"/>
        <v>-1.4999764590205991</v>
      </c>
      <c r="AM196" s="21">
        <f t="shared" si="26"/>
        <v>-1.5118547477715021</v>
      </c>
      <c r="AN196" s="21">
        <f t="shared" si="26"/>
        <v>-1.5238351446827907</v>
      </c>
      <c r="AO196" s="21">
        <f t="shared" si="26"/>
        <v>-1.5364688302661396</v>
      </c>
      <c r="AP196" s="21">
        <f t="shared" si="26"/>
        <v>-1.5497739337919696</v>
      </c>
      <c r="AQ196" s="21">
        <f t="shared" si="26"/>
        <v>-1.563769402526282</v>
      </c>
      <c r="AR196" s="21">
        <f t="shared" si="26"/>
        <v>-1.5759090295079514</v>
      </c>
      <c r="AS196" s="21">
        <f t="shared" si="26"/>
        <v>-1.5831597713507402</v>
      </c>
      <c r="AT196" s="21">
        <f t="shared" si="26"/>
        <v>-1.5908656718370655</v>
      </c>
      <c r="AU196" s="21">
        <f t="shared" si="26"/>
        <v>-1.5990335324037788</v>
      </c>
      <c r="AV196" s="21">
        <f t="shared" si="26"/>
        <v>-1.607088596514437</v>
      </c>
      <c r="AW196" s="21">
        <f t="shared" si="26"/>
        <v>-1.614345769968407</v>
      </c>
      <c r="AX196" s="21">
        <f t="shared" si="26"/>
        <v>-1.6220195558041481</v>
      </c>
      <c r="AY196" s="21">
        <f t="shared" si="26"/>
        <v>-1.6288942485433933</v>
      </c>
      <c r="AZ196" s="21">
        <f t="shared" si="26"/>
        <v>-1.6357496715305859</v>
      </c>
      <c r="BA196" s="21">
        <f t="shared" si="26"/>
        <v>-1.6430273136953037</v>
      </c>
      <c r="BB196" s="21">
        <f t="shared" si="26"/>
        <v>-1.6503373349436916</v>
      </c>
    </row>
    <row r="197" spans="1:54" outlineLevel="2">
      <c r="A197" s="455"/>
      <c r="B197" s="150" t="s">
        <v>288</v>
      </c>
      <c r="C197" s="19"/>
      <c r="D197" s="135" t="s">
        <v>381</v>
      </c>
      <c r="E197" s="21">
        <f>SUMIF($B$143:$B$154,"Financial",E$143:E$154)*E186</f>
        <v>-3.8954889408</v>
      </c>
      <c r="F197" s="21">
        <f t="shared" ref="F197:BB197" si="27">SUMIF($B$143:$B$154,"Financial",F$143:F$154)*F186</f>
        <v>-3.3231862970048307</v>
      </c>
      <c r="G197" s="21">
        <f t="shared" si="27"/>
        <v>-3.226473086326402</v>
      </c>
      <c r="H197" s="21">
        <f t="shared" si="27"/>
        <v>-3.0353262273326305</v>
      </c>
      <c r="I197" s="21">
        <f t="shared" si="27"/>
        <v>-2.7716766739034449</v>
      </c>
      <c r="J197" s="21">
        <f t="shared" si="27"/>
        <v>-2.6866191618350728</v>
      </c>
      <c r="K197" s="21">
        <f t="shared" si="27"/>
        <v>-2.6674472397453934</v>
      </c>
      <c r="L197" s="21">
        <f t="shared" si="27"/>
        <v>-2.6489070471616465</v>
      </c>
      <c r="M197" s="21">
        <f t="shared" si="27"/>
        <v>-2.6148152394519868</v>
      </c>
      <c r="N197" s="21">
        <f t="shared" si="27"/>
        <v>-2.579307260520304</v>
      </c>
      <c r="O197" s="21">
        <f t="shared" si="27"/>
        <v>-2.5450166111157198</v>
      </c>
      <c r="P197" s="21">
        <f t="shared" si="27"/>
        <v>-2.5119080041096207</v>
      </c>
      <c r="Q197" s="21">
        <f t="shared" si="27"/>
        <v>-2.4799474761000515</v>
      </c>
      <c r="R197" s="21">
        <f t="shared" si="27"/>
        <v>-2.4483224961796948</v>
      </c>
      <c r="S197" s="21">
        <f t="shared" si="27"/>
        <v>-2.4176841903673969</v>
      </c>
      <c r="T197" s="21">
        <f t="shared" si="27"/>
        <v>-2.3881061196692777</v>
      </c>
      <c r="U197" s="21">
        <f t="shared" si="27"/>
        <v>-2.3595749880458685</v>
      </c>
      <c r="V197" s="21">
        <f t="shared" si="27"/>
        <v>-2.3320692076899858</v>
      </c>
      <c r="W197" s="21">
        <f t="shared" si="27"/>
        <v>-2.3055609493394753</v>
      </c>
      <c r="X197" s="21">
        <f t="shared" si="27"/>
        <v>-2.2800234812963001</v>
      </c>
      <c r="Y197" s="21">
        <f t="shared" si="27"/>
        <v>-2.2553859801904745</v>
      </c>
      <c r="Z197" s="21">
        <f t="shared" si="27"/>
        <v>-2.2315948087225168</v>
      </c>
      <c r="AA197" s="21">
        <f t="shared" si="27"/>
        <v>-2.2087013412123042</v>
      </c>
      <c r="AB197" s="21">
        <f t="shared" si="27"/>
        <v>-2.1866828051118197</v>
      </c>
      <c r="AC197" s="21">
        <f t="shared" si="27"/>
        <v>-9.6442323823777585</v>
      </c>
      <c r="AD197" s="21">
        <f t="shared" si="27"/>
        <v>-9.4581841505240618</v>
      </c>
      <c r="AE197" s="21">
        <f t="shared" si="27"/>
        <v>-9.2783439818006617</v>
      </c>
      <c r="AF197" s="21">
        <f t="shared" si="27"/>
        <v>-9.1045157344209304</v>
      </c>
      <c r="AG197" s="21">
        <f t="shared" si="27"/>
        <v>-8.9365101885392111</v>
      </c>
      <c r="AH197" s="21">
        <f t="shared" si="27"/>
        <v>-8.7741448197362946</v>
      </c>
      <c r="AI197" s="21">
        <f t="shared" si="27"/>
        <v>-8.6172435806294985</v>
      </c>
      <c r="AJ197" s="21">
        <f t="shared" si="27"/>
        <v>-8.5067320152375903</v>
      </c>
      <c r="AK197" s="21">
        <f t="shared" si="27"/>
        <v>-8.4001250224970523</v>
      </c>
      <c r="AL197" s="21">
        <f t="shared" si="27"/>
        <v>-8.2973281035254285</v>
      </c>
      <c r="AM197" s="21">
        <f t="shared" si="27"/>
        <v>-8.1952974341944227</v>
      </c>
      <c r="AN197" s="21">
        <f t="shared" si="27"/>
        <v>-8.0956825102537486</v>
      </c>
      <c r="AO197" s="21">
        <f t="shared" si="27"/>
        <v>-7.9996018590476821</v>
      </c>
      <c r="AP197" s="21">
        <f t="shared" si="27"/>
        <v>-7.9069700754310377</v>
      </c>
      <c r="AQ197" s="21">
        <f t="shared" si="27"/>
        <v>-7.8177047701218143</v>
      </c>
      <c r="AR197" s="21">
        <f t="shared" si="27"/>
        <v>-7.7264806777079444</v>
      </c>
      <c r="AS197" s="21">
        <f t="shared" si="27"/>
        <v>-7.6273439790105435</v>
      </c>
      <c r="AT197" s="21">
        <f t="shared" si="27"/>
        <v>-7.5313024913640954</v>
      </c>
      <c r="AU197" s="21">
        <f t="shared" si="27"/>
        <v>-7.4382702065743498</v>
      </c>
      <c r="AV197" s="21">
        <f t="shared" si="27"/>
        <v>-7.3470514852114617</v>
      </c>
      <c r="AW197" s="21">
        <f t="shared" si="27"/>
        <v>-7.2563193575178611</v>
      </c>
      <c r="AX197" s="21">
        <f t="shared" si="27"/>
        <v>-7.1683450383078098</v>
      </c>
      <c r="AY197" s="21">
        <f t="shared" si="27"/>
        <v>-7.0768279715682754</v>
      </c>
      <c r="AZ197" s="21">
        <f t="shared" si="27"/>
        <v>-6.9858553294303514</v>
      </c>
      <c r="BA197" s="21">
        <f t="shared" si="27"/>
        <v>-6.8975947899257211</v>
      </c>
      <c r="BB197" s="21">
        <f t="shared" si="27"/>
        <v>-6.8112205953697815</v>
      </c>
    </row>
    <row r="198" spans="1:54" outlineLevel="2">
      <c r="A198" s="456"/>
      <c r="B198" s="150" t="s">
        <v>468</v>
      </c>
      <c r="C198" s="19"/>
      <c r="D198" s="135" t="s">
        <v>381</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-9.9855348189621651</v>
      </c>
      <c r="F200" s="21">
        <f t="shared" ref="F200:BB200" si="29">SUM(F190:F193,F196:F198)</f>
        <v>-9.3095242986948357</v>
      </c>
      <c r="G200" s="21">
        <f t="shared" si="29"/>
        <v>-9.0348791924540883</v>
      </c>
      <c r="H200" s="21">
        <f t="shared" si="29"/>
        <v>-9.0316113551850226</v>
      </c>
      <c r="I200" s="21">
        <f t="shared" si="29"/>
        <v>-8.9611798712100601</v>
      </c>
      <c r="J200" s="21">
        <f t="shared" si="29"/>
        <v>-7.4178682346486289</v>
      </c>
      <c r="K200" s="21">
        <f t="shared" si="29"/>
        <v>-7.3866591468178759</v>
      </c>
      <c r="L200" s="21">
        <f t="shared" si="29"/>
        <v>-7.3693429048707015</v>
      </c>
      <c r="M200" s="21">
        <f t="shared" si="29"/>
        <v>-7.3384075916805962</v>
      </c>
      <c r="N200" s="21">
        <f t="shared" si="29"/>
        <v>-7.2981020903228684</v>
      </c>
      <c r="O200" s="21">
        <f t="shared" si="29"/>
        <v>-7.2716604085192138</v>
      </c>
      <c r="P200" s="21">
        <f t="shared" si="29"/>
        <v>-7.2485791173530529</v>
      </c>
      <c r="Q200" s="21">
        <f t="shared" si="29"/>
        <v>-7.2287091239436858</v>
      </c>
      <c r="R200" s="21">
        <f t="shared" si="29"/>
        <v>-7.2211021094261421</v>
      </c>
      <c r="S200" s="21">
        <f t="shared" si="29"/>
        <v>-7.2062270256264238</v>
      </c>
      <c r="T200" s="21">
        <f t="shared" si="29"/>
        <v>-7.1941707447868604</v>
      </c>
      <c r="U200" s="21">
        <f t="shared" si="29"/>
        <v>-7.1848306679578586</v>
      </c>
      <c r="V200" s="21">
        <f t="shared" si="29"/>
        <v>-7.1879125389020686</v>
      </c>
      <c r="W200" s="21">
        <f t="shared" si="29"/>
        <v>-7.1836339450059663</v>
      </c>
      <c r="X200" s="21">
        <f t="shared" si="29"/>
        <v>-7.1914644491498922</v>
      </c>
      <c r="Y200" s="21">
        <f t="shared" si="29"/>
        <v>-7.1918074159130541</v>
      </c>
      <c r="Z200" s="21">
        <f t="shared" si="29"/>
        <v>-7.2039003780769155</v>
      </c>
      <c r="AA200" s="21">
        <f t="shared" si="29"/>
        <v>-7.2180364132811823</v>
      </c>
      <c r="AB200" s="21">
        <f t="shared" si="29"/>
        <v>-7.2341414243137088</v>
      </c>
      <c r="AC200" s="21">
        <f t="shared" si="29"/>
        <v>-53.665754572726279</v>
      </c>
      <c r="AD200" s="21">
        <f t="shared" si="29"/>
        <v>-53.811842559928948</v>
      </c>
      <c r="AE200" s="21">
        <f t="shared" si="29"/>
        <v>-53.971731861059709</v>
      </c>
      <c r="AF200" s="21">
        <f t="shared" si="29"/>
        <v>-54.133000878617594</v>
      </c>
      <c r="AG200" s="21">
        <f t="shared" si="29"/>
        <v>-54.296683356854018</v>
      </c>
      <c r="AH200" s="21">
        <f t="shared" si="29"/>
        <v>-54.464101938661173</v>
      </c>
      <c r="AI200" s="21">
        <f t="shared" si="29"/>
        <v>-54.637168197386337</v>
      </c>
      <c r="AJ200" s="21">
        <f t="shared" si="29"/>
        <v>-55.076566014812549</v>
      </c>
      <c r="AK200" s="21">
        <f t="shared" si="29"/>
        <v>-55.522310302442122</v>
      </c>
      <c r="AL200" s="21">
        <f t="shared" si="29"/>
        <v>-55.974976390558354</v>
      </c>
      <c r="AM200" s="21">
        <f t="shared" si="29"/>
        <v>-56.418422859171535</v>
      </c>
      <c r="AN200" s="21">
        <f t="shared" si="29"/>
        <v>-56.861845392754446</v>
      </c>
      <c r="AO200" s="21">
        <f t="shared" si="29"/>
        <v>-57.311680564286888</v>
      </c>
      <c r="AP200" s="21">
        <f t="shared" si="29"/>
        <v>-57.767957267555914</v>
      </c>
      <c r="AQ200" s="21">
        <f t="shared" si="29"/>
        <v>-58.230760345758085</v>
      </c>
      <c r="AR200" s="21">
        <f t="shared" si="29"/>
        <v>-58.674361695798694</v>
      </c>
      <c r="AS200" s="21">
        <f t="shared" si="29"/>
        <v>-59.068943406290586</v>
      </c>
      <c r="AT200" s="21">
        <f t="shared" si="29"/>
        <v>-59.468355359105871</v>
      </c>
      <c r="AU200" s="21">
        <f t="shared" si="29"/>
        <v>-59.872549385273878</v>
      </c>
      <c r="AV200" s="21">
        <f t="shared" si="29"/>
        <v>-60.275622699641737</v>
      </c>
      <c r="AW200" s="21">
        <f t="shared" si="29"/>
        <v>-60.670743455834454</v>
      </c>
      <c r="AX200" s="21">
        <f t="shared" si="29"/>
        <v>-61.070093325851474</v>
      </c>
      <c r="AY200" s="21">
        <f t="shared" si="29"/>
        <v>-61.368249429062921</v>
      </c>
      <c r="AZ200" s="21">
        <f t="shared" si="29"/>
        <v>-61.633850963569493</v>
      </c>
      <c r="BA200" s="21">
        <f t="shared" si="29"/>
        <v>-61.904837532733637</v>
      </c>
      <c r="BB200" s="21">
        <f t="shared" si="29"/>
        <v>-62.174785340086331</v>
      </c>
    </row>
    <row r="201" spans="1:54" outlineLevel="2">
      <c r="A201" s="455"/>
      <c r="B201" s="150" t="s">
        <v>490</v>
      </c>
      <c r="C201" s="19"/>
      <c r="D201" s="135" t="s">
        <v>381</v>
      </c>
      <c r="E201" s="21">
        <f>SUM(E190:E192,E194,E196:E198)</f>
        <v>-8.4234159974466536</v>
      </c>
      <c r="F201" s="21">
        <f t="shared" ref="F201:BB201" si="30">SUM(F190:F192,F194,F196:F198)</f>
        <v>-7.7411967043077077</v>
      </c>
      <c r="G201" s="21">
        <f t="shared" si="30"/>
        <v>-7.4597843719348091</v>
      </c>
      <c r="H201" s="21">
        <f t="shared" si="30"/>
        <v>-7.4552063163970859</v>
      </c>
      <c r="I201" s="21">
        <f t="shared" si="30"/>
        <v>-7.3747465824307419</v>
      </c>
      <c r="J201" s="21">
        <f t="shared" si="30"/>
        <v>-5.8128993635377331</v>
      </c>
      <c r="K201" s="21">
        <f t="shared" si="30"/>
        <v>-5.7741789311883238</v>
      </c>
      <c r="L201" s="21">
        <f t="shared" si="30"/>
        <v>-5.7393513781753782</v>
      </c>
      <c r="M201" s="21">
        <f t="shared" si="30"/>
        <v>-5.6914522088404347</v>
      </c>
      <c r="N201" s="21">
        <f t="shared" si="30"/>
        <v>-5.6449979754533741</v>
      </c>
      <c r="O201" s="21">
        <f t="shared" si="30"/>
        <v>-5.6025887048500849</v>
      </c>
      <c r="P201" s="21">
        <f t="shared" si="30"/>
        <v>-5.564061559561118</v>
      </c>
      <c r="Q201" s="21">
        <f t="shared" si="30"/>
        <v>-5.5292625823924801</v>
      </c>
      <c r="R201" s="21">
        <f t="shared" si="30"/>
        <v>-5.4972012308715428</v>
      </c>
      <c r="S201" s="21">
        <f t="shared" si="30"/>
        <v>-5.4680864963101872</v>
      </c>
      <c r="T201" s="21">
        <f t="shared" si="30"/>
        <v>-5.4422862049477603</v>
      </c>
      <c r="U201" s="21">
        <f t="shared" si="30"/>
        <v>-5.4196937582750673</v>
      </c>
      <c r="V201" s="21">
        <f t="shared" si="30"/>
        <v>-5.4002001623034221</v>
      </c>
      <c r="W201" s="21">
        <f t="shared" si="30"/>
        <v>-5.3836959971043834</v>
      </c>
      <c r="X201" s="21">
        <f t="shared" si="30"/>
        <v>-5.3700783958424196</v>
      </c>
      <c r="Y201" s="21">
        <f t="shared" si="30"/>
        <v>-5.3592056772722803</v>
      </c>
      <c r="Z201" s="21">
        <f t="shared" si="30"/>
        <v>-5.3509583907083815</v>
      </c>
      <c r="AA201" s="21">
        <f t="shared" si="30"/>
        <v>-5.3453269652726387</v>
      </c>
      <c r="AB201" s="21">
        <f t="shared" si="30"/>
        <v>-5.3422322920981777</v>
      </c>
      <c r="AC201" s="21">
        <f t="shared" si="30"/>
        <v>-34.569900438621076</v>
      </c>
      <c r="AD201" s="21">
        <f t="shared" si="30"/>
        <v>-34.537529214227263</v>
      </c>
      <c r="AE201" s="21">
        <f t="shared" si="30"/>
        <v>-34.512065139836956</v>
      </c>
      <c r="AF201" s="21">
        <f t="shared" si="30"/>
        <v>-34.492432498491468</v>
      </c>
      <c r="AG201" s="21">
        <f t="shared" si="30"/>
        <v>-34.477965123603305</v>
      </c>
      <c r="AH201" s="21">
        <f t="shared" si="30"/>
        <v>-34.468549983444397</v>
      </c>
      <c r="AI201" s="21">
        <f t="shared" si="30"/>
        <v>-34.464875551292707</v>
      </c>
      <c r="AJ201" s="21">
        <f t="shared" si="30"/>
        <v>-34.629698134060497</v>
      </c>
      <c r="AK201" s="21">
        <f t="shared" si="30"/>
        <v>-34.800315194035932</v>
      </c>
      <c r="AL201" s="21">
        <f t="shared" si="30"/>
        <v>-34.976722861693816</v>
      </c>
      <c r="AM201" s="21">
        <f t="shared" si="30"/>
        <v>-35.148092049881605</v>
      </c>
      <c r="AN201" s="21">
        <f t="shared" si="30"/>
        <v>-35.320583533540805</v>
      </c>
      <c r="AO201" s="21">
        <f t="shared" si="30"/>
        <v>-35.49850713824241</v>
      </c>
      <c r="AP201" s="21">
        <f t="shared" si="30"/>
        <v>-35.681833395749834</v>
      </c>
      <c r="AQ201" s="21">
        <f t="shared" si="30"/>
        <v>-35.870544955819298</v>
      </c>
      <c r="AR201" s="21">
        <f t="shared" si="30"/>
        <v>-36.047101789340218</v>
      </c>
      <c r="AS201" s="21">
        <f t="shared" si="30"/>
        <v>-36.191278593231495</v>
      </c>
      <c r="AT201" s="21">
        <f t="shared" si="30"/>
        <v>-36.339756589611653</v>
      </c>
      <c r="AU201" s="21">
        <f t="shared" si="30"/>
        <v>-36.492465435572889</v>
      </c>
      <c r="AV201" s="21">
        <f t="shared" si="30"/>
        <v>-36.6454006452283</v>
      </c>
      <c r="AW201" s="21">
        <f t="shared" si="30"/>
        <v>-36.79395683296746</v>
      </c>
      <c r="AX201" s="21">
        <f t="shared" si="30"/>
        <v>-36.946313070844262</v>
      </c>
      <c r="AY201" s="21">
        <f t="shared" si="30"/>
        <v>-37.042267773432293</v>
      </c>
      <c r="AZ201" s="21">
        <f t="shared" si="30"/>
        <v>-37.121108354942585</v>
      </c>
      <c r="BA201" s="21">
        <f t="shared" si="30"/>
        <v>-37.204463437776845</v>
      </c>
      <c r="BB201" s="21">
        <f t="shared" si="30"/>
        <v>-37.288314312431282</v>
      </c>
    </row>
    <row r="202" spans="1:54" outlineLevel="2">
      <c r="A202" s="456"/>
      <c r="B202" s="150" t="s">
        <v>491</v>
      </c>
      <c r="C202" s="19"/>
      <c r="D202" s="135" t="s">
        <v>381</v>
      </c>
      <c r="E202" s="21">
        <f>SUM(E190:E192,E195:E198)</f>
        <v>-11.557558374303479</v>
      </c>
      <c r="F202" s="21">
        <f t="shared" ref="F202:BB202" si="31">SUM(F190:F192,F195:F198)</f>
        <v>-10.871950026788294</v>
      </c>
      <c r="G202" s="21">
        <f t="shared" si="31"/>
        <v>-10.611754033963777</v>
      </c>
      <c r="H202" s="21">
        <f t="shared" si="31"/>
        <v>-10.618745602812812</v>
      </c>
      <c r="I202" s="21">
        <f t="shared" si="31"/>
        <v>-10.54727706192158</v>
      </c>
      <c r="J202" s="21">
        <f t="shared" si="31"/>
        <v>-9.0130789914654095</v>
      </c>
      <c r="K202" s="21">
        <f t="shared" si="31"/>
        <v>-9.0024836497792435</v>
      </c>
      <c r="L202" s="21">
        <f t="shared" si="31"/>
        <v>-8.9962613188431106</v>
      </c>
      <c r="M202" s="21">
        <f t="shared" si="31"/>
        <v>-8.9774309208578682</v>
      </c>
      <c r="N202" s="21">
        <f t="shared" si="31"/>
        <v>-8.9605311995925625</v>
      </c>
      <c r="O202" s="21">
        <f t="shared" si="31"/>
        <v>-8.9481702927907651</v>
      </c>
      <c r="P202" s="21">
        <f t="shared" si="31"/>
        <v>-8.9401902479910049</v>
      </c>
      <c r="Q202" s="21">
        <f t="shared" si="31"/>
        <v>-8.9364421781381509</v>
      </c>
      <c r="R202" s="21">
        <f t="shared" si="31"/>
        <v>-8.9359386841435509</v>
      </c>
      <c r="S202" s="21">
        <f t="shared" si="31"/>
        <v>-8.9381150648764613</v>
      </c>
      <c r="T202" s="21">
        <f t="shared" si="31"/>
        <v>-8.9441115943477669</v>
      </c>
      <c r="U202" s="21">
        <f t="shared" si="31"/>
        <v>-8.9538271839790351</v>
      </c>
      <c r="V202" s="21">
        <f t="shared" si="31"/>
        <v>-8.9671585533049569</v>
      </c>
      <c r="W202" s="21">
        <f t="shared" si="31"/>
        <v>-8.9840022140354776</v>
      </c>
      <c r="X202" s="21">
        <f t="shared" si="31"/>
        <v>-9.004261448245968</v>
      </c>
      <c r="Y202" s="21">
        <f t="shared" si="31"/>
        <v>-9.0278009399737194</v>
      </c>
      <c r="Z202" s="21">
        <f t="shared" si="31"/>
        <v>-9.0545078401285721</v>
      </c>
      <c r="AA202" s="21">
        <f t="shared" si="31"/>
        <v>-9.0843794181714888</v>
      </c>
      <c r="AB202" s="21">
        <f t="shared" si="31"/>
        <v>-9.1173436420185237</v>
      </c>
      <c r="AC202" s="21">
        <f t="shared" si="31"/>
        <v>-72.662189558142757</v>
      </c>
      <c r="AD202" s="21">
        <f t="shared" si="31"/>
        <v>-72.973650785233559</v>
      </c>
      <c r="AE202" s="21">
        <f t="shared" si="31"/>
        <v>-73.291630685563874</v>
      </c>
      <c r="AF202" s="21">
        <f t="shared" si="31"/>
        <v>-73.613285892661537</v>
      </c>
      <c r="AG202" s="21">
        <f t="shared" si="31"/>
        <v>-73.936986143493968</v>
      </c>
      <c r="AH202" s="21">
        <f t="shared" si="31"/>
        <v>-74.262745498579505</v>
      </c>
      <c r="AI202" s="21">
        <f t="shared" si="31"/>
        <v>-74.592967846119507</v>
      </c>
      <c r="AJ202" s="21">
        <f t="shared" si="31"/>
        <v>-75.286102211436088</v>
      </c>
      <c r="AK202" s="21">
        <f t="shared" si="31"/>
        <v>-75.987058351747194</v>
      </c>
      <c r="AL202" s="21">
        <f t="shared" si="31"/>
        <v>-76.69597884953788</v>
      </c>
      <c r="AM202" s="21">
        <f t="shared" si="31"/>
        <v>-77.391318523427771</v>
      </c>
      <c r="AN202" s="21">
        <f t="shared" si="31"/>
        <v>-78.085451945186563</v>
      </c>
      <c r="AO202" s="21">
        <f t="shared" si="31"/>
        <v>-78.787058830694491</v>
      </c>
      <c r="AP202" s="21">
        <f t="shared" si="31"/>
        <v>-79.496188324946331</v>
      </c>
      <c r="AQ202" s="21">
        <f t="shared" si="31"/>
        <v>-80.212917854900752</v>
      </c>
      <c r="AR202" s="21">
        <f t="shared" si="31"/>
        <v>-80.903505214740363</v>
      </c>
      <c r="AS202" s="21">
        <f t="shared" si="31"/>
        <v>-81.528759829571371</v>
      </c>
      <c r="AT202" s="21">
        <f t="shared" si="31"/>
        <v>-82.15940533459559</v>
      </c>
      <c r="AU202" s="21">
        <f t="shared" si="31"/>
        <v>-82.795399112524322</v>
      </c>
      <c r="AV202" s="21">
        <f t="shared" si="31"/>
        <v>-83.428973986231796</v>
      </c>
      <c r="AW202" s="21">
        <f t="shared" si="31"/>
        <v>-84.051126849019909</v>
      </c>
      <c r="AX202" s="21">
        <f t="shared" si="31"/>
        <v>-84.677962502840487</v>
      </c>
      <c r="AY202" s="21">
        <f t="shared" si="31"/>
        <v>-85.159826044596656</v>
      </c>
      <c r="AZ202" s="21">
        <f t="shared" si="31"/>
        <v>-85.594121659342093</v>
      </c>
      <c r="BA202" s="21">
        <f t="shared" si="31"/>
        <v>-86.034747281898817</v>
      </c>
      <c r="BB202" s="21">
        <f t="shared" si="31"/>
        <v>-86.472926931006569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-9.9855348189621651</v>
      </c>
      <c r="F204" s="21">
        <f>F200+E204</f>
        <v>-19.295059117657001</v>
      </c>
      <c r="G204" s="21">
        <f t="shared" ref="G204:BB206" si="32">G200+F204</f>
        <v>-28.329938310111089</v>
      </c>
      <c r="H204" s="21">
        <f t="shared" si="32"/>
        <v>-37.36154966529611</v>
      </c>
      <c r="I204" s="21">
        <f t="shared" si="32"/>
        <v>-46.322729536506174</v>
      </c>
      <c r="J204" s="21">
        <f t="shared" si="32"/>
        <v>-53.740597771154803</v>
      </c>
      <c r="K204" s="21">
        <f t="shared" si="32"/>
        <v>-61.12725691797268</v>
      </c>
      <c r="L204" s="21">
        <f t="shared" si="32"/>
        <v>-68.496599822843379</v>
      </c>
      <c r="M204" s="21">
        <f t="shared" si="32"/>
        <v>-75.835007414523972</v>
      </c>
      <c r="N204" s="21">
        <f t="shared" si="32"/>
        <v>-83.133109504846843</v>
      </c>
      <c r="O204" s="21">
        <f t="shared" si="32"/>
        <v>-90.404769913366053</v>
      </c>
      <c r="P204" s="21">
        <f t="shared" si="32"/>
        <v>-97.653349030719113</v>
      </c>
      <c r="Q204" s="21">
        <f t="shared" si="32"/>
        <v>-104.8820581546628</v>
      </c>
      <c r="R204" s="21">
        <f t="shared" si="32"/>
        <v>-112.10316026408894</v>
      </c>
      <c r="S204" s="21">
        <f t="shared" si="32"/>
        <v>-119.30938728971536</v>
      </c>
      <c r="T204" s="21">
        <f t="shared" si="32"/>
        <v>-126.50355803450222</v>
      </c>
      <c r="U204" s="21">
        <f t="shared" si="32"/>
        <v>-133.68838870246009</v>
      </c>
      <c r="V204" s="21">
        <f t="shared" si="32"/>
        <v>-140.87630124136217</v>
      </c>
      <c r="W204" s="21">
        <f t="shared" si="32"/>
        <v>-148.05993518636814</v>
      </c>
      <c r="X204" s="21">
        <f t="shared" si="32"/>
        <v>-155.25139963551803</v>
      </c>
      <c r="Y204" s="21">
        <f t="shared" si="32"/>
        <v>-162.44320705143107</v>
      </c>
      <c r="Z204" s="21">
        <f t="shared" si="32"/>
        <v>-169.647107429508</v>
      </c>
      <c r="AA204" s="21">
        <f t="shared" si="32"/>
        <v>-176.86514384278917</v>
      </c>
      <c r="AB204" s="21">
        <f t="shared" si="32"/>
        <v>-184.09928526710289</v>
      </c>
      <c r="AC204" s="21">
        <f t="shared" si="32"/>
        <v>-237.76503983982917</v>
      </c>
      <c r="AD204" s="21">
        <f t="shared" si="32"/>
        <v>-291.57688239975812</v>
      </c>
      <c r="AE204" s="21">
        <f t="shared" si="32"/>
        <v>-345.54861426081783</v>
      </c>
      <c r="AF204" s="21">
        <f t="shared" si="32"/>
        <v>-399.68161513943539</v>
      </c>
      <c r="AG204" s="21">
        <f t="shared" si="32"/>
        <v>-453.97829849628943</v>
      </c>
      <c r="AH204" s="21">
        <f t="shared" si="32"/>
        <v>-508.44240043495063</v>
      </c>
      <c r="AI204" s="21">
        <f t="shared" si="32"/>
        <v>-563.07956863233699</v>
      </c>
      <c r="AJ204" s="21">
        <f t="shared" si="32"/>
        <v>-618.15613464714954</v>
      </c>
      <c r="AK204" s="21">
        <f t="shared" si="32"/>
        <v>-673.67844494959172</v>
      </c>
      <c r="AL204" s="21">
        <f t="shared" si="32"/>
        <v>-729.65342134015009</v>
      </c>
      <c r="AM204" s="21">
        <f t="shared" si="32"/>
        <v>-786.07184419932162</v>
      </c>
      <c r="AN204" s="21">
        <f t="shared" si="32"/>
        <v>-842.93368959207601</v>
      </c>
      <c r="AO204" s="21">
        <f t="shared" si="32"/>
        <v>-900.24537015636292</v>
      </c>
      <c r="AP204" s="21">
        <f t="shared" si="32"/>
        <v>-958.01332742391878</v>
      </c>
      <c r="AQ204" s="21">
        <f t="shared" si="32"/>
        <v>-1016.2440877696769</v>
      </c>
      <c r="AR204" s="21">
        <f t="shared" si="32"/>
        <v>-1074.9184494654755</v>
      </c>
      <c r="AS204" s="21">
        <f t="shared" si="32"/>
        <v>-1133.9873928717661</v>
      </c>
      <c r="AT204" s="21">
        <f t="shared" si="32"/>
        <v>-1193.4557482308719</v>
      </c>
      <c r="AU204" s="21">
        <f t="shared" si="32"/>
        <v>-1253.3282976161458</v>
      </c>
      <c r="AV204" s="21">
        <f t="shared" si="32"/>
        <v>-1313.6039203157875</v>
      </c>
      <c r="AW204" s="21">
        <f t="shared" si="32"/>
        <v>-1374.274663771622</v>
      </c>
      <c r="AX204" s="21">
        <f t="shared" si="32"/>
        <v>-1435.3447570974736</v>
      </c>
      <c r="AY204" s="21">
        <f t="shared" si="32"/>
        <v>-1496.7130065265364</v>
      </c>
      <c r="AZ204" s="21">
        <f t="shared" si="32"/>
        <v>-1558.346857490106</v>
      </c>
      <c r="BA204" s="21">
        <f t="shared" si="32"/>
        <v>-1620.2516950228396</v>
      </c>
      <c r="BB204" s="21">
        <f t="shared" si="32"/>
        <v>-1682.426480362926</v>
      </c>
    </row>
    <row r="205" spans="1:54" outlineLevel="2">
      <c r="A205" s="455"/>
      <c r="B205" s="150" t="s">
        <v>494</v>
      </c>
      <c r="C205" s="19"/>
      <c r="D205" s="135" t="s">
        <v>381</v>
      </c>
      <c r="E205" s="21">
        <f>E201</f>
        <v>-8.4234159974466536</v>
      </c>
      <c r="F205" s="21">
        <f t="shared" ref="F205:U206" si="33">F201+E205</f>
        <v>-16.164612701754361</v>
      </c>
      <c r="G205" s="21">
        <f t="shared" si="33"/>
        <v>-23.62439707368917</v>
      </c>
      <c r="H205" s="21">
        <f t="shared" si="33"/>
        <v>-31.079603390086255</v>
      </c>
      <c r="I205" s="21">
        <f t="shared" si="33"/>
        <v>-38.454349972516994</v>
      </c>
      <c r="J205" s="21">
        <f t="shared" si="33"/>
        <v>-44.267249336054725</v>
      </c>
      <c r="K205" s="21">
        <f t="shared" si="33"/>
        <v>-50.041428267243049</v>
      </c>
      <c r="L205" s="21">
        <f t="shared" si="33"/>
        <v>-55.780779645418427</v>
      </c>
      <c r="M205" s="21">
        <f t="shared" si="33"/>
        <v>-61.472231854258865</v>
      </c>
      <c r="N205" s="21">
        <f t="shared" si="33"/>
        <v>-67.117229829712244</v>
      </c>
      <c r="O205" s="21">
        <f t="shared" si="33"/>
        <v>-72.719818534562336</v>
      </c>
      <c r="P205" s="21">
        <f t="shared" si="33"/>
        <v>-78.283880094123447</v>
      </c>
      <c r="Q205" s="21">
        <f t="shared" si="33"/>
        <v>-83.813142676515923</v>
      </c>
      <c r="R205" s="21">
        <f t="shared" si="33"/>
        <v>-89.310343907387463</v>
      </c>
      <c r="S205" s="21">
        <f t="shared" si="33"/>
        <v>-94.778430403697655</v>
      </c>
      <c r="T205" s="21">
        <f t="shared" si="33"/>
        <v>-100.22071660864542</v>
      </c>
      <c r="U205" s="21">
        <f t="shared" si="33"/>
        <v>-105.64041036692049</v>
      </c>
      <c r="V205" s="21">
        <f t="shared" si="32"/>
        <v>-111.04061052922391</v>
      </c>
      <c r="W205" s="21">
        <f t="shared" si="32"/>
        <v>-116.42430652632829</v>
      </c>
      <c r="X205" s="21">
        <f t="shared" si="32"/>
        <v>-121.79438492217071</v>
      </c>
      <c r="Y205" s="21">
        <f t="shared" si="32"/>
        <v>-127.15359059944299</v>
      </c>
      <c r="Z205" s="21">
        <f t="shared" si="32"/>
        <v>-132.50454899015136</v>
      </c>
      <c r="AA205" s="21">
        <f t="shared" si="32"/>
        <v>-137.84987595542401</v>
      </c>
      <c r="AB205" s="21">
        <f t="shared" si="32"/>
        <v>-143.19210824752219</v>
      </c>
      <c r="AC205" s="21">
        <f t="shared" si="32"/>
        <v>-177.76200868614325</v>
      </c>
      <c r="AD205" s="21">
        <f t="shared" si="32"/>
        <v>-212.29953790037052</v>
      </c>
      <c r="AE205" s="21">
        <f t="shared" si="32"/>
        <v>-246.81160304020747</v>
      </c>
      <c r="AF205" s="21">
        <f t="shared" si="32"/>
        <v>-281.30403553869894</v>
      </c>
      <c r="AG205" s="21">
        <f t="shared" si="32"/>
        <v>-315.78200066230227</v>
      </c>
      <c r="AH205" s="21">
        <f t="shared" si="32"/>
        <v>-350.25055064574667</v>
      </c>
      <c r="AI205" s="21">
        <f t="shared" si="32"/>
        <v>-384.71542619703939</v>
      </c>
      <c r="AJ205" s="21">
        <f t="shared" si="32"/>
        <v>-419.3451243310999</v>
      </c>
      <c r="AK205" s="21">
        <f t="shared" si="32"/>
        <v>-454.14543952513583</v>
      </c>
      <c r="AL205" s="21">
        <f t="shared" si="32"/>
        <v>-489.12216238682964</v>
      </c>
      <c r="AM205" s="21">
        <f t="shared" si="32"/>
        <v>-524.2702544367113</v>
      </c>
      <c r="AN205" s="21">
        <f t="shared" si="32"/>
        <v>-559.5908379702521</v>
      </c>
      <c r="AO205" s="21">
        <f t="shared" si="32"/>
        <v>-595.08934510849451</v>
      </c>
      <c r="AP205" s="21">
        <f t="shared" si="32"/>
        <v>-630.77117850424429</v>
      </c>
      <c r="AQ205" s="21">
        <f t="shared" si="32"/>
        <v>-666.64172346006353</v>
      </c>
      <c r="AR205" s="21">
        <f t="shared" si="32"/>
        <v>-702.68882524940375</v>
      </c>
      <c r="AS205" s="21">
        <f t="shared" si="32"/>
        <v>-738.88010384263521</v>
      </c>
      <c r="AT205" s="21">
        <f t="shared" si="32"/>
        <v>-775.21986043224683</v>
      </c>
      <c r="AU205" s="21">
        <f t="shared" si="32"/>
        <v>-811.71232586781969</v>
      </c>
      <c r="AV205" s="21">
        <f t="shared" si="32"/>
        <v>-848.35772651304796</v>
      </c>
      <c r="AW205" s="21">
        <f t="shared" si="32"/>
        <v>-885.15168334601537</v>
      </c>
      <c r="AX205" s="21">
        <f t="shared" si="32"/>
        <v>-922.09799641685959</v>
      </c>
      <c r="AY205" s="21">
        <f t="shared" si="32"/>
        <v>-959.14026419029187</v>
      </c>
      <c r="AZ205" s="21">
        <f t="shared" si="32"/>
        <v>-996.26137254523451</v>
      </c>
      <c r="BA205" s="21">
        <f t="shared" si="32"/>
        <v>-1033.4658359830114</v>
      </c>
      <c r="BB205" s="21">
        <f t="shared" si="32"/>
        <v>-1070.7541502954427</v>
      </c>
    </row>
    <row r="206" spans="1:54" outlineLevel="2">
      <c r="A206" s="456"/>
      <c r="B206" s="150" t="s">
        <v>495</v>
      </c>
      <c r="C206" s="19"/>
      <c r="D206" s="135" t="s">
        <v>381</v>
      </c>
      <c r="E206" s="21">
        <f>E202</f>
        <v>-11.557558374303479</v>
      </c>
      <c r="F206" s="21">
        <f t="shared" si="33"/>
        <v>-22.429508401091773</v>
      </c>
      <c r="G206" s="21">
        <f t="shared" si="32"/>
        <v>-33.04126243505555</v>
      </c>
      <c r="H206" s="21">
        <f t="shared" si="32"/>
        <v>-43.660008037868366</v>
      </c>
      <c r="I206" s="21">
        <f t="shared" si="32"/>
        <v>-54.207285099789942</v>
      </c>
      <c r="J206" s="21">
        <f t="shared" si="32"/>
        <v>-63.220364091255348</v>
      </c>
      <c r="K206" s="21">
        <f t="shared" si="32"/>
        <v>-72.222847741034599</v>
      </c>
      <c r="L206" s="21">
        <f t="shared" si="32"/>
        <v>-81.219109059877709</v>
      </c>
      <c r="M206" s="21">
        <f t="shared" si="32"/>
        <v>-90.196539980735579</v>
      </c>
      <c r="N206" s="21">
        <f t="shared" si="32"/>
        <v>-99.157071180328145</v>
      </c>
      <c r="O206" s="21">
        <f t="shared" si="32"/>
        <v>-108.10524147311891</v>
      </c>
      <c r="P206" s="21">
        <f t="shared" si="32"/>
        <v>-117.04543172110991</v>
      </c>
      <c r="Q206" s="21">
        <f t="shared" si="32"/>
        <v>-125.98187389924806</v>
      </c>
      <c r="R206" s="21">
        <f t="shared" si="32"/>
        <v>-134.91781258339159</v>
      </c>
      <c r="S206" s="21">
        <f t="shared" si="32"/>
        <v>-143.85592764826805</v>
      </c>
      <c r="T206" s="21">
        <f t="shared" si="32"/>
        <v>-152.80003924261581</v>
      </c>
      <c r="U206" s="21">
        <f t="shared" si="32"/>
        <v>-161.75386642659484</v>
      </c>
      <c r="V206" s="21">
        <f t="shared" si="32"/>
        <v>-170.72102497989979</v>
      </c>
      <c r="W206" s="21">
        <f t="shared" si="32"/>
        <v>-179.70502719393528</v>
      </c>
      <c r="X206" s="21">
        <f t="shared" si="32"/>
        <v>-188.70928864218124</v>
      </c>
      <c r="Y206" s="21">
        <f t="shared" si="32"/>
        <v>-197.73708958215497</v>
      </c>
      <c r="Z206" s="21">
        <f t="shared" si="32"/>
        <v>-206.79159742228353</v>
      </c>
      <c r="AA206" s="21">
        <f t="shared" si="32"/>
        <v>-215.87597684045502</v>
      </c>
      <c r="AB206" s="21">
        <f t="shared" si="32"/>
        <v>-224.99332048247354</v>
      </c>
      <c r="AC206" s="21">
        <f t="shared" si="32"/>
        <v>-297.65551004061626</v>
      </c>
      <c r="AD206" s="21">
        <f t="shared" si="32"/>
        <v>-370.62916082584979</v>
      </c>
      <c r="AE206" s="21">
        <f t="shared" si="32"/>
        <v>-443.92079151141365</v>
      </c>
      <c r="AF206" s="21">
        <f t="shared" si="32"/>
        <v>-517.53407740407522</v>
      </c>
      <c r="AG206" s="21">
        <f t="shared" si="32"/>
        <v>-591.4710635475692</v>
      </c>
      <c r="AH206" s="21">
        <f t="shared" si="32"/>
        <v>-665.73380904614874</v>
      </c>
      <c r="AI206" s="21">
        <f t="shared" si="32"/>
        <v>-740.3267768922683</v>
      </c>
      <c r="AJ206" s="21">
        <f t="shared" si="32"/>
        <v>-815.61287910370436</v>
      </c>
      <c r="AK206" s="21">
        <f t="shared" si="32"/>
        <v>-891.5999374554516</v>
      </c>
      <c r="AL206" s="21">
        <f t="shared" si="32"/>
        <v>-968.29591630498953</v>
      </c>
      <c r="AM206" s="21">
        <f t="shared" si="32"/>
        <v>-1045.6872348284173</v>
      </c>
      <c r="AN206" s="21">
        <f t="shared" si="32"/>
        <v>-1123.7726867736039</v>
      </c>
      <c r="AO206" s="21">
        <f t="shared" si="32"/>
        <v>-1202.5597456042983</v>
      </c>
      <c r="AP206" s="21">
        <f t="shared" si="32"/>
        <v>-1282.0559339292447</v>
      </c>
      <c r="AQ206" s="21">
        <f t="shared" si="32"/>
        <v>-1362.2688517841455</v>
      </c>
      <c r="AR206" s="21">
        <f t="shared" si="32"/>
        <v>-1443.1723569988858</v>
      </c>
      <c r="AS206" s="21">
        <f t="shared" si="32"/>
        <v>-1524.7011168284571</v>
      </c>
      <c r="AT206" s="21">
        <f t="shared" si="32"/>
        <v>-1606.8605221630528</v>
      </c>
      <c r="AU206" s="21">
        <f t="shared" si="32"/>
        <v>-1689.6559212755772</v>
      </c>
      <c r="AV206" s="21">
        <f t="shared" si="32"/>
        <v>-1773.0848952618089</v>
      </c>
      <c r="AW206" s="21">
        <f t="shared" si="32"/>
        <v>-1857.1360221108289</v>
      </c>
      <c r="AX206" s="21">
        <f t="shared" si="32"/>
        <v>-1941.8139846136694</v>
      </c>
      <c r="AY206" s="21">
        <f t="shared" si="32"/>
        <v>-2026.9738106582661</v>
      </c>
      <c r="AZ206" s="21">
        <f t="shared" si="32"/>
        <v>-2112.5679323176082</v>
      </c>
      <c r="BA206" s="21">
        <f t="shared" si="32"/>
        <v>-2198.6026795995072</v>
      </c>
      <c r="BB206" s="21">
        <f t="shared" si="32"/>
        <v>-2285.0756065305136</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-1.793874195535027</v>
      </c>
      <c r="F210" s="21">
        <f>F190-Baseline!F190</f>
        <v>-1.7087757830790196</v>
      </c>
      <c r="G210" s="21">
        <f>G190-Baseline!G190</f>
        <v>-1.5169151696477874</v>
      </c>
      <c r="H210" s="21">
        <f>H190-Baseline!H190</f>
        <v>-1.7060818561610325</v>
      </c>
      <c r="I210" s="21">
        <f>I190-Baseline!I190</f>
        <v>-1.8896097840124435</v>
      </c>
      <c r="J210" s="21">
        <f>J190-Baseline!J190</f>
        <v>-0.39924726408765576</v>
      </c>
      <c r="K210" s="21">
        <f>K190-Baseline!K190</f>
        <v>-0.36029810439115878</v>
      </c>
      <c r="L210" s="21">
        <f>L190-Baseline!L190</f>
        <v>-0.32407902895821172</v>
      </c>
      <c r="M210" s="21">
        <f>M190-Baseline!M190</f>
        <v>-0.29043125451584223</v>
      </c>
      <c r="N210" s="21">
        <f>N190-Baseline!N190</f>
        <v>-0.25920424646541451</v>
      </c>
      <c r="O210" s="21">
        <f>O190-Baseline!O190</f>
        <v>-0.2302553212161953</v>
      </c>
      <c r="P210" s="21">
        <f>P190-Baseline!P190</f>
        <v>-0.20344926670383726</v>
      </c>
      <c r="Q210" s="21">
        <f>Q190-Baseline!Q190</f>
        <v>-0.17865798029420452</v>
      </c>
      <c r="R210" s="21">
        <f>R190-Baseline!R190</f>
        <v>-0.15576012330707514</v>
      </c>
      <c r="S210" s="21">
        <f>S190-Baseline!S190</f>
        <v>-0.13464079142694152</v>
      </c>
      <c r="T210" s="21">
        <f>T190-Baseline!T190</f>
        <v>-0.11519120029945641</v>
      </c>
      <c r="U210" s="21">
        <f>U190-Baseline!U190</f>
        <v>-9.730838564208881E-2</v>
      </c>
      <c r="V210" s="21">
        <f>V190-Baseline!V190</f>
        <v>-8.089491722632243E-2</v>
      </c>
      <c r="W210" s="21">
        <f>W190-Baseline!W190</f>
        <v>-6.5858626116289856E-2</v>
      </c>
      <c r="X210" s="21">
        <f>X190-Baseline!X190</f>
        <v>-5.2112344575147664E-2</v>
      </c>
      <c r="Y210" s="21">
        <f>Y190-Baseline!Y190</f>
        <v>-3.9573658075802286E-2</v>
      </c>
      <c r="Z210" s="21">
        <f>Z190-Baseline!Z190</f>
        <v>-2.8164668876841371E-2</v>
      </c>
      <c r="AA210" s="21">
        <f>AA190-Baseline!AA190</f>
        <v>-1.7811770647753782E-2</v>
      </c>
      <c r="AB210" s="21">
        <f>AB190-Baseline!AB190</f>
        <v>-8.4454336497729824E-3</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-1.9533272777039201E-9</v>
      </c>
      <c r="F212" s="21">
        <f>F77*F186-Baseline!F77*Baseline!F186</f>
        <v>5.0926921001843706E-3</v>
      </c>
      <c r="G212" s="21">
        <f>G77*G186-Baseline!G77*Baseline!G186</f>
        <v>6.118979698430449E-3</v>
      </c>
      <c r="H212" s="21">
        <f>H77*H186-Baseline!H77*Baseline!H186</f>
        <v>8.7403716279952359E-3</v>
      </c>
      <c r="I212" s="21">
        <f>I77*I186-Baseline!I77*Baseline!I186</f>
        <v>1.1771356628121565E-2</v>
      </c>
      <c r="J212" s="21">
        <f>J77*J186-Baseline!J77*Baseline!J186</f>
        <v>1.189550956754476E-2</v>
      </c>
      <c r="K212" s="21">
        <f>K77*K186-Baseline!K77*Baseline!K186</f>
        <v>1.2023130496115975E-2</v>
      </c>
      <c r="L212" s="21">
        <f>L77*L186-Baseline!L77*Baseline!L186</f>
        <v>1.2154310236534682E-2</v>
      </c>
      <c r="M212" s="21">
        <f>M77*M186-Baseline!M77*Baseline!M186</f>
        <v>1.2286033825159692E-2</v>
      </c>
      <c r="N212" s="21">
        <f>N77*N186-Baseline!N77*Baseline!N186</f>
        <v>1.2421116459057024E-2</v>
      </c>
      <c r="O212" s="21">
        <f>O77*O186-Baseline!O77*Baseline!O186</f>
        <v>1.2560164970674415E-2</v>
      </c>
      <c r="P212" s="21">
        <f>P77*P186-Baseline!P77*Baseline!P186</f>
        <v>1.2703275833643557E-2</v>
      </c>
      <c r="Q212" s="21">
        <f>Q77*Q186-Baseline!Q77*Baseline!Q186</f>
        <v>1.2850547948317137E-2</v>
      </c>
      <c r="R212" s="21">
        <f>R77*R186-Baseline!R77*Baseline!R186</f>
        <v>1.3001792154903657E-2</v>
      </c>
      <c r="S212" s="21">
        <f>S77*S186-Baseline!S77*Baseline!S186</f>
        <v>1.3157368090040533E-2</v>
      </c>
      <c r="T212" s="21">
        <f>T77*T186-Baseline!T77*Baseline!T186</f>
        <v>1.331743162183896E-2</v>
      </c>
      <c r="U212" s="21">
        <f>U77*U186-Baseline!U77*Baseline!U186</f>
        <v>1.3482093453496602E-2</v>
      </c>
      <c r="V212" s="21">
        <f>V77*V186-Baseline!V77*Baseline!V186</f>
        <v>1.3651467625446279E-2</v>
      </c>
      <c r="W212" s="21">
        <f>W77*W186-Baseline!W77*Baseline!W186</f>
        <v>1.3825671453740807E-2</v>
      </c>
      <c r="X212" s="21">
        <f>X77*X186-Baseline!X77*Baseline!X186</f>
        <v>1.4004824954858497E-2</v>
      </c>
      <c r="Y212" s="21">
        <f>Y77*Y186-Baseline!Y77*Baseline!Y186</f>
        <v>1.4189051978317324E-2</v>
      </c>
      <c r="Z212" s="21">
        <f>Z77*Z186-Baseline!Z77*Baseline!Z186</f>
        <v>1.4378480451590736E-2</v>
      </c>
      <c r="AA212" s="21">
        <f>AA77*AA186-Baseline!AA77*Baseline!AA186</f>
        <v>1.4573240494601403E-2</v>
      </c>
      <c r="AB212" s="21">
        <f>AB77*AB186-Baseline!AB77*Baseline!AB186</f>
        <v>1.477346735493662E-2</v>
      </c>
      <c r="AC212" s="21">
        <f>AC77*AC186-Baseline!AC77*Baseline!AC186</f>
        <v>0.14979299165866777</v>
      </c>
      <c r="AD212" s="21">
        <f>AD77*AD186-Baseline!AD77*Baseline!AD186</f>
        <v>0.15190878295728361</v>
      </c>
      <c r="AE212" s="21">
        <f>AE77*AE186-Baseline!AE77*Baseline!AE186</f>
        <v>0.15408350557600148</v>
      </c>
      <c r="AF212" s="21">
        <f>AF77*AF186-Baseline!AF77*Baseline!AF186</f>
        <v>0.15631866000029682</v>
      </c>
      <c r="AG212" s="21">
        <f>AG77*AG186-Baseline!AG77*Baseline!AG186</f>
        <v>0.15861579756717337</v>
      </c>
      <c r="AH212" s="21">
        <f>AH77*AH186-Baseline!AH77*Baseline!AH186</f>
        <v>0.16097649578601647</v>
      </c>
      <c r="AI212" s="21">
        <f>AI77*AI186-Baseline!AI77*Baseline!AI186</f>
        <v>0.16340238822561215</v>
      </c>
      <c r="AJ212" s="21">
        <f>AJ77*AJ186-Baseline!AJ77*Baseline!AJ186</f>
        <v>0.16670046474773681</v>
      </c>
      <c r="AK212" s="21">
        <f>AK77*AK186-Baseline!AK77*Baseline!AK186</f>
        <v>0.17009596030227137</v>
      </c>
      <c r="AL212" s="21">
        <f>AL77*AL186-Baseline!AL77*Baseline!AL186</f>
        <v>0.17359188275708615</v>
      </c>
      <c r="AM212" s="21">
        <f>AM77*AM186-Baseline!AM77*Baseline!AM186</f>
        <v>0.17607372189108528</v>
      </c>
      <c r="AN212" s="21">
        <f>AN77*AN186-Baseline!AN77*Baseline!AN186</f>
        <v>0.17820227451516502</v>
      </c>
      <c r="AO212" s="21">
        <f>AO77*AO186-Baseline!AO77*Baseline!AO186</f>
        <v>0.18043624689833138</v>
      </c>
      <c r="AP212" s="21">
        <f>AP77*AP186-Baseline!AP77*Baseline!AP186</f>
        <v>0.18277758771759522</v>
      </c>
      <c r="AQ212" s="21">
        <f>AQ77*AQ186-Baseline!AQ77*Baseline!AQ186</f>
        <v>0.18522833242859527</v>
      </c>
      <c r="AR212" s="21">
        <f>AR77*AR186-Baseline!AR77*Baseline!AR186</f>
        <v>0.18622426358318922</v>
      </c>
      <c r="AS212" s="21">
        <f>AS77*AS186-Baseline!AS77*Baseline!AS186</f>
        <v>0.18401271372309136</v>
      </c>
      <c r="AT212" s="21">
        <f>AT77*AT186-Baseline!AT77*Baseline!AT186</f>
        <v>0.18190490054773889</v>
      </c>
      <c r="AU212" s="21">
        <f>AU77*AU186-Baseline!AU77*Baseline!AU186</f>
        <v>0.17989879047312485</v>
      </c>
      <c r="AV212" s="21">
        <f>AV77*AV186-Baseline!AV77*Baseline!AV186</f>
        <v>0.1776445134302973</v>
      </c>
      <c r="AW212" s="21">
        <f>AW77*AW186-Baseline!AW77*Baseline!AW186</f>
        <v>0.17475041419334403</v>
      </c>
      <c r="AX212" s="21">
        <f>AX77*AX186-Baseline!AX77*Baseline!AX186</f>
        <v>0.17194968985163506</v>
      </c>
      <c r="AY212" s="21">
        <f>AY77*AY186-Baseline!AY77*Baseline!AY186</f>
        <v>0.16923965621650616</v>
      </c>
      <c r="AZ212" s="21">
        <f>AZ77*AZ186-Baseline!AZ77*Baseline!AZ186</f>
        <v>0.16661771056239605</v>
      </c>
      <c r="BA212" s="21">
        <f>BA77*BA186-Baseline!BA77*Baseline!BA186</f>
        <v>0.16408132143600529</v>
      </c>
      <c r="BB212" s="21">
        <f>BB77*BB186-Baseline!BB77*Baseline!BB186</f>
        <v>0.16156095421429839</v>
      </c>
    </row>
    <row r="213" spans="1:54" outlineLevel="2">
      <c r="A213" s="488"/>
      <c r="B213" s="150" t="s">
        <v>485</v>
      </c>
      <c r="C213" s="19"/>
      <c r="D213" s="135" t="s">
        <v>381</v>
      </c>
      <c r="E213" s="21">
        <f>E193-Baseline!E193</f>
        <v>-1.1646904329865038E-8</v>
      </c>
      <c r="F213" s="21">
        <f>F193-Baseline!F193</f>
        <v>3.0905985768116206E-2</v>
      </c>
      <c r="G213" s="21">
        <f>G193-Baseline!G193</f>
        <v>3.7653569891324512E-2</v>
      </c>
      <c r="H213" s="21">
        <f>H193-Baseline!H193</f>
        <v>5.4526343637873342E-2</v>
      </c>
      <c r="I213" s="21">
        <f>I193-Baseline!I193</f>
        <v>7.4683876648917735E-2</v>
      </c>
      <c r="J213" s="21">
        <f>J193-Baseline!J193</f>
        <v>7.6733636687179807E-2</v>
      </c>
      <c r="K213" s="21">
        <f>K193-Baseline!K193</f>
        <v>7.857735838663471E-2</v>
      </c>
      <c r="L213" s="21">
        <f>L193-Baseline!L193</f>
        <v>8.0724209760140386E-2</v>
      </c>
      <c r="M213" s="21">
        <f>M193-Baseline!M193</f>
        <v>8.2902566162943891E-2</v>
      </c>
      <c r="N213" s="21">
        <f>N193-Baseline!N193</f>
        <v>8.4868329263926512E-2</v>
      </c>
      <c r="O213" s="21">
        <f>O193-Baseline!O193</f>
        <v>8.7150973681070276E-2</v>
      </c>
      <c r="P213" s="21">
        <f>P193-Baseline!P193</f>
        <v>8.9491741447671913E-2</v>
      </c>
      <c r="Q213" s="21">
        <f>Q193-Baseline!Q193</f>
        <v>9.189263278567239E-2</v>
      </c>
      <c r="R213" s="21">
        <f>R193-Baseline!R193</f>
        <v>9.4629487162960491E-2</v>
      </c>
      <c r="S213" s="21">
        <f>S193-Baseline!S193</f>
        <v>9.7157742639608191E-2</v>
      </c>
      <c r="T213" s="21">
        <f>T193-Baseline!T193</f>
        <v>9.9752623900225768E-2</v>
      </c>
      <c r="U213" s="21">
        <f>U193-Baseline!U193</f>
        <v>0.10241640024764243</v>
      </c>
      <c r="V213" s="21">
        <f>V193-Baseline!V193</f>
        <v>0.10544108698654586</v>
      </c>
      <c r="W213" s="21">
        <f>W193-Baseline!W193</f>
        <v>0.1082534499161989</v>
      </c>
      <c r="X213" s="21">
        <f>X193-Baseline!X193</f>
        <v>0.11143922931600603</v>
      </c>
      <c r="Y213" s="21">
        <f>Y193-Baseline!Y193</f>
        <v>0.11441056321057985</v>
      </c>
      <c r="Z213" s="21">
        <f>Z193-Baseline!Z193</f>
        <v>0.11776858126617551</v>
      </c>
      <c r="AA213" s="21">
        <f>AA193-Baseline!AA193</f>
        <v>0.12121918120442654</v>
      </c>
      <c r="AB213" s="21">
        <f>AB193-Baseline!AB193</f>
        <v>0.12476554159451858</v>
      </c>
      <c r="AC213" s="21">
        <f>AC193-Baseline!AC193</f>
        <v>1.2833828345436586</v>
      </c>
      <c r="AD213" s="21">
        <f>AD193-Baseline!AD193</f>
        <v>1.3202848863075403</v>
      </c>
      <c r="AE213" s="21">
        <f>AE193-Baseline!AE193</f>
        <v>1.3585504400636665</v>
      </c>
      <c r="AF213" s="21">
        <f>AF193-Baseline!AF193</f>
        <v>1.3977948308533712</v>
      </c>
      <c r="AG213" s="21">
        <f>AG193-Baseline!AG193</f>
        <v>1.438089866911838</v>
      </c>
      <c r="AH213" s="21">
        <f>AH193-Baseline!AH193</f>
        <v>1.4795217786154851</v>
      </c>
      <c r="AI213" s="21">
        <f>AI193-Baseline!AI193</f>
        <v>1.522204126417833</v>
      </c>
      <c r="AJ213" s="21">
        <f>AJ193-Baseline!AJ193</f>
        <v>1.5737334015687239</v>
      </c>
      <c r="AK213" s="21">
        <f>AK193-Baseline!AK193</f>
        <v>1.6269928708082162</v>
      </c>
      <c r="AL213" s="21">
        <f>AL193-Baseline!AL193</f>
        <v>1.6820697175114745</v>
      </c>
      <c r="AM213" s="21">
        <f>AM193-Baseline!AM193</f>
        <v>1.7280719890096847</v>
      </c>
      <c r="AN213" s="21">
        <f>AN193-Baseline!AN193</f>
        <v>1.7711860711621839</v>
      </c>
      <c r="AO213" s="21">
        <f>AO193-Baseline!AO193</f>
        <v>1.8158886997228691</v>
      </c>
      <c r="AP213" s="21">
        <f>AP193-Baseline!AP193</f>
        <v>1.862240275992967</v>
      </c>
      <c r="AQ213" s="21">
        <f>AQ193-Baseline!AQ193</f>
        <v>1.910305293265921</v>
      </c>
      <c r="AR213" s="21">
        <f>AR193-Baseline!AR193</f>
        <v>1.9437970575266945</v>
      </c>
      <c r="AS213" s="21">
        <f>AS193-Baseline!AS193</f>
        <v>1.9436574992613203</v>
      </c>
      <c r="AT213" s="21">
        <f>AT193-Baseline!AT193</f>
        <v>1.9440746224973893</v>
      </c>
      <c r="AU213" s="21">
        <f>AU193-Baseline!AU193</f>
        <v>1.9450658039760285</v>
      </c>
      <c r="AV213" s="21">
        <f>AV193-Baseline!AV193</f>
        <v>1.9428427900067149</v>
      </c>
      <c r="AW213" s="21">
        <f>AW193-Baseline!AW193</f>
        <v>1.9329802817466089</v>
      </c>
      <c r="AX213" s="21">
        <f>AX193-Baseline!AX193</f>
        <v>1.9234404749172569</v>
      </c>
      <c r="AY213" s="21">
        <f>AY193-Baseline!AY193</f>
        <v>1.9142280048744951</v>
      </c>
      <c r="AZ213" s="21">
        <f>AZ193-Baseline!AZ193</f>
        <v>1.9053470748875938</v>
      </c>
      <c r="BA213" s="21">
        <f>BA193-Baseline!BA193</f>
        <v>1.8968013459513458</v>
      </c>
      <c r="BB213" s="21">
        <f>BB193-Baseline!BB193</f>
        <v>1.8878103022942554</v>
      </c>
    </row>
    <row r="214" spans="1:54" outlineLevel="2">
      <c r="A214" s="488"/>
      <c r="B214" s="150" t="s">
        <v>486</v>
      </c>
      <c r="C214" s="19"/>
      <c r="D214" s="135" t="s">
        <v>381</v>
      </c>
      <c r="E214" s="21">
        <f>E194-Baseline!E194</f>
        <v>-5.832668792393747E-9</v>
      </c>
      <c r="F214" s="21">
        <f>F194-Baseline!F194</f>
        <v>1.5438441178879492E-2</v>
      </c>
      <c r="G214" s="21">
        <f>G194-Baseline!G194</f>
        <v>1.8832102499658498E-2</v>
      </c>
      <c r="H214" s="21">
        <f>H194-Baseline!H194</f>
        <v>2.730948215537099E-2</v>
      </c>
      <c r="I214" s="21">
        <f>I194-Baseline!I194</f>
        <v>3.7339960425643914E-2</v>
      </c>
      <c r="J214" s="21">
        <f>J194-Baseline!J194</f>
        <v>3.8308412586508078E-2</v>
      </c>
      <c r="K214" s="21">
        <f>K194-Baseline!K194</f>
        <v>3.9309039836969317E-2</v>
      </c>
      <c r="L214" s="21">
        <f>L194-Baseline!L194</f>
        <v>4.0343071684628029E-2</v>
      </c>
      <c r="M214" s="21">
        <f>M194-Baseline!M194</f>
        <v>4.1401313585787802E-2</v>
      </c>
      <c r="N214" s="21">
        <f>N194-Baseline!N194</f>
        <v>4.2493922083065572E-2</v>
      </c>
      <c r="O214" s="21">
        <f>O194-Baseline!O194</f>
        <v>4.3623981107008714E-2</v>
      </c>
      <c r="P214" s="21">
        <f>P194-Baseline!P194</f>
        <v>4.4792927853559705E-2</v>
      </c>
      <c r="Q214" s="21">
        <f>Q194-Baseline!Q194</f>
        <v>4.6002256837445632E-2</v>
      </c>
      <c r="R214" s="21">
        <f>R194-Baseline!R194</f>
        <v>4.7252466260651715E-2</v>
      </c>
      <c r="S214" s="21">
        <f>S194-Baseline!S194</f>
        <v>4.8535144668081287E-2</v>
      </c>
      <c r="T214" s="21">
        <f>T194-Baseline!T194</f>
        <v>4.9862473859202172E-2</v>
      </c>
      <c r="U214" s="21">
        <f>U194-Baseline!U194</f>
        <v>5.1236177480791234E-2</v>
      </c>
      <c r="V214" s="21">
        <f>V194-Baseline!V194</f>
        <v>5.2658050183187033E-2</v>
      </c>
      <c r="W214" s="21">
        <f>W194-Baseline!W194</f>
        <v>5.4129959858685073E-2</v>
      </c>
      <c r="X214" s="21">
        <f>X194-Baseline!X194</f>
        <v>5.5653848306489451E-2</v>
      </c>
      <c r="Y214" s="21">
        <f>Y194-Baseline!Y194</f>
        <v>5.7231738295331125E-2</v>
      </c>
      <c r="Z214" s="21">
        <f>Z194-Baseline!Z194</f>
        <v>5.8865737688098996E-2</v>
      </c>
      <c r="AA214" s="21">
        <f>AA194-Baseline!AA194</f>
        <v>6.055803484751654E-2</v>
      </c>
      <c r="AB214" s="21">
        <f>AB194-Baseline!AB194</f>
        <v>6.2310913870420537E-2</v>
      </c>
      <c r="AC214" s="21">
        <f>AC194-Baseline!AC194</f>
        <v>0.64085511585924593</v>
      </c>
      <c r="AD214" s="21">
        <f>AD194-Baseline!AD194</f>
        <v>0.65917771432782857</v>
      </c>
      <c r="AE214" s="21">
        <f>AE194-Baseline!AE194</f>
        <v>0.67805331249751433</v>
      </c>
      <c r="AF214" s="21">
        <f>AF194-Baseline!AF194</f>
        <v>0.69746860434644375</v>
      </c>
      <c r="AG214" s="21">
        <f>AG194-Baseline!AG194</f>
        <v>0.71742300589462005</v>
      </c>
      <c r="AH214" s="21">
        <f>AH194-Baseline!AH194</f>
        <v>0.73793517539131059</v>
      </c>
      <c r="AI214" s="21">
        <f>AI194-Baseline!AI194</f>
        <v>0.75905449533730263</v>
      </c>
      <c r="AJ214" s="21">
        <f>AJ194-Baseline!AJ194</f>
        <v>0.7845767181778065</v>
      </c>
      <c r="AK214" s="21">
        <f>AK194-Baseline!AK194</f>
        <v>0.81096384783257847</v>
      </c>
      <c r="AL214" s="21">
        <f>AL194-Baseline!AL194</f>
        <v>0.83824950736003601</v>
      </c>
      <c r="AM214" s="21">
        <f>AM194-Baseline!AM194</f>
        <v>0.86100482100574993</v>
      </c>
      <c r="AN214" s="21">
        <f>AN194-Baseline!AN194</f>
        <v>0.88231613544308019</v>
      </c>
      <c r="AO214" s="21">
        <f>AO194-Baseline!AO194</f>
        <v>0.90441561985332797</v>
      </c>
      <c r="AP214" s="21">
        <f>AP194-Baseline!AP194</f>
        <v>0.92733272944780865</v>
      </c>
      <c r="AQ214" s="21">
        <f>AQ194-Baseline!AQ194</f>
        <v>0.95109817074337855</v>
      </c>
      <c r="AR214" s="21">
        <f>AR194-Baseline!AR194</f>
        <v>0.96760461274857335</v>
      </c>
      <c r="AS214" s="21">
        <f>AS194-Baseline!AS194</f>
        <v>0.96737091064564851</v>
      </c>
      <c r="AT214" s="21">
        <f>AT194-Baseline!AT194</f>
        <v>0.96741819389158579</v>
      </c>
      <c r="AU214" s="21">
        <f>AU194-Baseline!AU194</f>
        <v>0.96775468888783323</v>
      </c>
      <c r="AV214" s="21">
        <f>AV194-Baseline!AV194</f>
        <v>0.96649559020292486</v>
      </c>
      <c r="AW214" s="21">
        <f>AW194-Baseline!AW194</f>
        <v>0.96144051367093297</v>
      </c>
      <c r="AX214" s="21">
        <f>AX194-Baseline!AX194</f>
        <v>0.9565507624100178</v>
      </c>
      <c r="AY214" s="21">
        <f>AY194-Baseline!AY194</f>
        <v>0.95182838621007804</v>
      </c>
      <c r="AZ214" s="21">
        <f>AZ194-Baseline!AZ194</f>
        <v>0.94727524530131291</v>
      </c>
      <c r="BA214" s="21">
        <f>BA194-Baseline!BA194</f>
        <v>0.94289295545135232</v>
      </c>
      <c r="BB214" s="21">
        <f>BB194-Baseline!BB194</f>
        <v>0.93829337956453429</v>
      </c>
    </row>
    <row r="215" spans="1:54" outlineLevel="2">
      <c r="A215" s="488"/>
      <c r="B215" s="150" t="s">
        <v>487</v>
      </c>
      <c r="C215" s="19"/>
      <c r="D215" s="135" t="s">
        <v>381</v>
      </c>
      <c r="E215" s="21">
        <f>E195-Baseline!E195</f>
        <v>-1.7498006599225846E-8</v>
      </c>
      <c r="F215" s="21">
        <f>F195-Baseline!F195</f>
        <v>4.6315323525832675E-2</v>
      </c>
      <c r="G215" s="21">
        <f>G195-Baseline!G195</f>
        <v>5.6496307498975717E-2</v>
      </c>
      <c r="H215" s="21">
        <f>H195-Baseline!H195</f>
        <v>8.1928446466113414E-2</v>
      </c>
      <c r="I215" s="21">
        <f>I195-Baseline!I195</f>
        <v>0.11201988127693241</v>
      </c>
      <c r="J215" s="21">
        <f>J195-Baseline!J195</f>
        <v>0.11492523773428331</v>
      </c>
      <c r="K215" s="21">
        <f>K195-Baseline!K195</f>
        <v>0.11792711951090862</v>
      </c>
      <c r="L215" s="21">
        <f>L195-Baseline!L195</f>
        <v>0.12102921505388498</v>
      </c>
      <c r="M215" s="21">
        <f>M195-Baseline!M195</f>
        <v>0.1242039407312916</v>
      </c>
      <c r="N215" s="21">
        <f>N195-Baseline!N195</f>
        <v>0.12748176622284024</v>
      </c>
      <c r="O215" s="21">
        <f>O195-Baseline!O195</f>
        <v>0.13087194332102747</v>
      </c>
      <c r="P215" s="21">
        <f>P195-Baseline!P195</f>
        <v>0.13437878358763466</v>
      </c>
      <c r="Q215" s="21">
        <f>Q195-Baseline!Q195</f>
        <v>0.13800677051233823</v>
      </c>
      <c r="R215" s="21">
        <f>R195-Baseline!R195</f>
        <v>0.14175739878195603</v>
      </c>
      <c r="S215" s="21">
        <f>S195-Baseline!S195</f>
        <v>0.14560543397632397</v>
      </c>
      <c r="T215" s="21">
        <f>T195-Baseline!T195</f>
        <v>0.14958742154934779</v>
      </c>
      <c r="U215" s="21">
        <f>U195-Baseline!U195</f>
        <v>0.15370853247098193</v>
      </c>
      <c r="V215" s="21">
        <f>V195-Baseline!V195</f>
        <v>0.15797415052059449</v>
      </c>
      <c r="W215" s="21">
        <f>W195-Baseline!W195</f>
        <v>0.16238987957605477</v>
      </c>
      <c r="X215" s="21">
        <f>X195-Baseline!X195</f>
        <v>0.16696154491946924</v>
      </c>
      <c r="Y215" s="21">
        <f>Y195-Baseline!Y195</f>
        <v>0.17169521488599404</v>
      </c>
      <c r="Z215" s="21">
        <f>Z195-Baseline!Z195</f>
        <v>0.17659721303378806</v>
      </c>
      <c r="AA215" s="21">
        <f>AA195-Baseline!AA195</f>
        <v>0.18167410457347177</v>
      </c>
      <c r="AB215" s="21">
        <f>AB195-Baseline!AB195</f>
        <v>0.18693274161126183</v>
      </c>
      <c r="AC215" s="21">
        <f>AC195-Baseline!AC195</f>
        <v>1.9225653475959064</v>
      </c>
      <c r="AD215" s="21">
        <f>AD195-Baseline!AD195</f>
        <v>1.9775331430229599</v>
      </c>
      <c r="AE215" s="21">
        <f>AE195-Baseline!AE195</f>
        <v>2.0341599375585773</v>
      </c>
      <c r="AF215" s="21">
        <f>AF195-Baseline!AF195</f>
        <v>2.0924058131388819</v>
      </c>
      <c r="AG215" s="21">
        <f>AG195-Baseline!AG195</f>
        <v>2.1522690177576607</v>
      </c>
      <c r="AH215" s="21">
        <f>AH195-Baseline!AH195</f>
        <v>2.2138055262674357</v>
      </c>
      <c r="AI215" s="21">
        <f>AI195-Baseline!AI195</f>
        <v>2.2771634861214025</v>
      </c>
      <c r="AJ215" s="21">
        <f>AJ195-Baseline!AJ195</f>
        <v>2.3537301546562333</v>
      </c>
      <c r="AK215" s="21">
        <f>AK195-Baseline!AK195</f>
        <v>2.432891543631591</v>
      </c>
      <c r="AL215" s="21">
        <f>AL195-Baseline!AL195</f>
        <v>2.5147485222248989</v>
      </c>
      <c r="AM215" s="21">
        <f>AM195-Baseline!AM195</f>
        <v>2.5830144631768519</v>
      </c>
      <c r="AN215" s="21">
        <f>AN195-Baseline!AN195</f>
        <v>2.6469484065018634</v>
      </c>
      <c r="AO215" s="21">
        <f>AO195-Baseline!AO195</f>
        <v>2.7132468597453112</v>
      </c>
      <c r="AP215" s="21">
        <f>AP195-Baseline!AP195</f>
        <v>2.7819981885419764</v>
      </c>
      <c r="AQ215" s="21">
        <f>AQ195-Baseline!AQ195</f>
        <v>2.8532945124426305</v>
      </c>
      <c r="AR215" s="21">
        <f>AR195-Baseline!AR195</f>
        <v>2.902813838470891</v>
      </c>
      <c r="AS215" s="21">
        <f>AS195-Baseline!AS195</f>
        <v>2.902112732170508</v>
      </c>
      <c r="AT215" s="21">
        <f>AT195-Baseline!AT195</f>
        <v>2.9022545819166226</v>
      </c>
      <c r="AU215" s="21">
        <f>AU195-Baseline!AU195</f>
        <v>2.9032640669136072</v>
      </c>
      <c r="AV215" s="21">
        <f>AV195-Baseline!AV195</f>
        <v>2.8994867708665311</v>
      </c>
      <c r="AW215" s="21">
        <f>AW195-Baseline!AW195</f>
        <v>2.8843215412769752</v>
      </c>
      <c r="AX215" s="21">
        <f>AX195-Baseline!AX195</f>
        <v>2.8696522875003865</v>
      </c>
      <c r="AY215" s="21">
        <f>AY195-Baseline!AY195</f>
        <v>2.8554851589065322</v>
      </c>
      <c r="AZ215" s="21">
        <f>AZ195-Baseline!AZ195</f>
        <v>2.841825736186081</v>
      </c>
      <c r="BA215" s="21">
        <f>BA195-Baseline!BA195</f>
        <v>2.8286788666418659</v>
      </c>
      <c r="BB215" s="21">
        <f>BB195-Baseline!BB195</f>
        <v>2.8148801389867941</v>
      </c>
    </row>
    <row r="216" spans="1:54" outlineLevel="2">
      <c r="A216" s="488"/>
      <c r="B216" s="150" t="s">
        <v>285</v>
      </c>
      <c r="C216" s="19"/>
      <c r="D216" s="135" t="s">
        <v>381</v>
      </c>
      <c r="E216" s="21">
        <f>E196-Baseline!E196</f>
        <v>0</v>
      </c>
      <c r="F216" s="21">
        <f>F196-Baseline!F196</f>
        <v>2.2062129121450669E-2</v>
      </c>
      <c r="G216" s="21">
        <f>G196-Baseline!G196</f>
        <v>2.8791793949794586E-2</v>
      </c>
      <c r="H216" s="21">
        <f>H196-Baseline!H196</f>
        <v>3.9122023313702847E-2</v>
      </c>
      <c r="I216" s="21">
        <f>I196-Baseline!I196</f>
        <v>4.5790073095028472E-2</v>
      </c>
      <c r="J216" s="21">
        <f>J196-Baseline!J196</f>
        <v>5.1083347363441112E-2</v>
      </c>
      <c r="K216" s="21">
        <f>K196-Baseline!K196</f>
        <v>5.1087752382528162E-2</v>
      </c>
      <c r="L216" s="21">
        <f>L196-Baseline!L196</f>
        <v>5.1106518885550511E-2</v>
      </c>
      <c r="M216" s="21">
        <f>M196-Baseline!M196</f>
        <v>5.0524099871555705E-2</v>
      </c>
      <c r="N216" s="21">
        <f>N196-Baseline!N196</f>
        <v>4.9853578190348746E-2</v>
      </c>
      <c r="O216" s="21">
        <f>O196-Baseline!O196</f>
        <v>4.9194524406856233E-2</v>
      </c>
      <c r="P216" s="21">
        <f>P196-Baseline!P196</f>
        <v>4.8546821729041012E-2</v>
      </c>
      <c r="Q216" s="21">
        <f>Q196-Baseline!Q196</f>
        <v>4.7910276920800965E-2</v>
      </c>
      <c r="R216" s="21">
        <f>R196-Baseline!R196</f>
        <v>4.7221053428741055E-2</v>
      </c>
      <c r="S216" s="21">
        <f>S196-Baseline!S196</f>
        <v>4.6532120996490955E-2</v>
      </c>
      <c r="T216" s="21">
        <f>T196-Baseline!T196</f>
        <v>4.5853710446054241E-2</v>
      </c>
      <c r="U216" s="21">
        <f>U196-Baseline!U196</f>
        <v>4.5185637088909436E-2</v>
      </c>
      <c r="V216" s="21">
        <f>V196-Baseline!V196</f>
        <v>4.4527771950875095E-2</v>
      </c>
      <c r="W216" s="21">
        <f>W196-Baseline!W196</f>
        <v>4.3879969539874497E-2</v>
      </c>
      <c r="X216" s="21">
        <f>X196-Baseline!X196</f>
        <v>4.324210336157952E-2</v>
      </c>
      <c r="Y216" s="21">
        <f>Y196-Baseline!Y196</f>
        <v>4.2614030247308698E-2</v>
      </c>
      <c r="Z216" s="21">
        <f>Z196-Baseline!Z196</f>
        <v>4.1995642034996061E-2</v>
      </c>
      <c r="AA216" s="21">
        <f>AA196-Baseline!AA196</f>
        <v>4.1386781723613431E-2</v>
      </c>
      <c r="AB216" s="21">
        <f>AB196-Baseline!AB196</f>
        <v>4.0787326759784581E-2</v>
      </c>
      <c r="AC216" s="21">
        <f>AC196-Baseline!AC196</f>
        <v>0.40213309978072709</v>
      </c>
      <c r="AD216" s="21">
        <f>AD196-Baseline!AD196</f>
        <v>0.39632905123544893</v>
      </c>
      <c r="AE216" s="21">
        <f>AE196-Baseline!AE196</f>
        <v>0.3906156726935901</v>
      </c>
      <c r="AF216" s="21">
        <f>AF196-Baseline!AF196</f>
        <v>0.38499178382088206</v>
      </c>
      <c r="AG216" s="21">
        <f>AG196-Baseline!AG196</f>
        <v>0.37945624102022668</v>
      </c>
      <c r="AH216" s="21">
        <f>AH196-Baseline!AH196</f>
        <v>0.37400790598467637</v>
      </c>
      <c r="AI216" s="21">
        <f>AI196-Baseline!AI196</f>
        <v>0.36864571794640777</v>
      </c>
      <c r="AJ216" s="21">
        <f>AJ196-Baseline!AJ196</f>
        <v>0.36413628306087875</v>
      </c>
      <c r="AK216" s="21">
        <f>AK196-Baseline!AK196</f>
        <v>0.35969050785361945</v>
      </c>
      <c r="AL216" s="21">
        <f>AL196-Baseline!AL196</f>
        <v>0.35530780058691991</v>
      </c>
      <c r="AM216" s="21">
        <f>AM196-Baseline!AM196</f>
        <v>0.35098763297043001</v>
      </c>
      <c r="AN216" s="21">
        <f>AN196-Baseline!AN196</f>
        <v>0.34672944340212153</v>
      </c>
      <c r="AO216" s="21">
        <f>AO196-Baseline!AO196</f>
        <v>0.34253273130458184</v>
      </c>
      <c r="AP216" s="21">
        <f>AP196-Baseline!AP196</f>
        <v>0.33839697495911114</v>
      </c>
      <c r="AQ216" s="21">
        <f>AQ196-Baseline!AQ196</f>
        <v>0.33432169787346355</v>
      </c>
      <c r="AR216" s="21">
        <f>AR196-Baseline!AR196</f>
        <v>0.33030643960819162</v>
      </c>
      <c r="AS216" s="21">
        <f>AS196-Baseline!AS196</f>
        <v>0.32635071763489565</v>
      </c>
      <c r="AT216" s="21">
        <f>AT196-Baseline!AT196</f>
        <v>0.32245411549888958</v>
      </c>
      <c r="AU216" s="21">
        <f>AU196-Baseline!AU196</f>
        <v>0.31861621728589529</v>
      </c>
      <c r="AV216" s="21">
        <f>AV196-Baseline!AV196</f>
        <v>0.31483660720699458</v>
      </c>
      <c r="AW216" s="21">
        <f>AW196-Baseline!AW196</f>
        <v>0.31111492986005151</v>
      </c>
      <c r="AX216" s="21">
        <f>AX196-Baseline!AX196</f>
        <v>0.30745079113077933</v>
      </c>
      <c r="AY216" s="21">
        <f>AY196-Baseline!AY196</f>
        <v>0.30384386587189782</v>
      </c>
      <c r="AZ216" s="21">
        <f>AZ196-Baseline!AZ196</f>
        <v>0.30029380124869332</v>
      </c>
      <c r="BA216" s="21">
        <f>BA196-Baseline!BA196</f>
        <v>0.29680032024566261</v>
      </c>
      <c r="BB216" s="21">
        <f>BB196-Baseline!BB196</f>
        <v>0.29328185662288431</v>
      </c>
    </row>
    <row r="217" spans="1:54" outlineLevel="2">
      <c r="A217" s="488"/>
      <c r="B217" s="150" t="s">
        <v>288</v>
      </c>
      <c r="C217" s="19"/>
      <c r="D217" s="135"/>
      <c r="E217" s="21">
        <f>E197-Baseline!E197</f>
        <v>0</v>
      </c>
      <c r="F217" s="21">
        <f>F197-Baseline!F197</f>
        <v>0.53877217913043518</v>
      </c>
      <c r="G217" s="21">
        <f>G197-Baseline!G197</f>
        <v>0.60282852472636472</v>
      </c>
      <c r="H217" s="21">
        <f>H197-Baseline!H197</f>
        <v>0.76182992747365974</v>
      </c>
      <c r="I217" s="21">
        <f>I197-Baseline!I197</f>
        <v>0.99435474128059154</v>
      </c>
      <c r="J217" s="21">
        <f>J197-Baseline!J197</f>
        <v>1.0492792504004229</v>
      </c>
      <c r="K217" s="21">
        <f>K197-Baseline!K197</f>
        <v>1.0392820219856849</v>
      </c>
      <c r="L217" s="21">
        <f>L197-Baseline!L197</f>
        <v>1.0295900990727174</v>
      </c>
      <c r="M217" s="21">
        <f>M197-Baseline!M197</f>
        <v>1.0042973036923</v>
      </c>
      <c r="N217" s="21">
        <f>N197-Baseline!N197</f>
        <v>0.97730721849065949</v>
      </c>
      <c r="O217" s="21">
        <f>O197-Baseline!O197</f>
        <v>0.95121418128084922</v>
      </c>
      <c r="P217" s="21">
        <f>P197-Baseline!P197</f>
        <v>0.92598823402520924</v>
      </c>
      <c r="Q217" s="21">
        <f>Q197-Baseline!Q197</f>
        <v>0.90160043905120935</v>
      </c>
      <c r="R217" s="21">
        <f>R197-Baseline!R197</f>
        <v>0.87726043114657859</v>
      </c>
      <c r="S217" s="21">
        <f>S197-Baseline!S197</f>
        <v>0.85360851267670057</v>
      </c>
      <c r="T217" s="21">
        <f>T197-Baseline!T197</f>
        <v>0.83074347929985937</v>
      </c>
      <c r="U217" s="21">
        <f>U197-Baseline!U197</f>
        <v>0.80863913410669319</v>
      </c>
      <c r="V217" s="21">
        <f>V197-Baseline!V197</f>
        <v>0.78727017105547326</v>
      </c>
      <c r="W217" s="21">
        <f>W197-Baseline!W197</f>
        <v>0.76661215065909971</v>
      </c>
      <c r="X217" s="21">
        <f>X197-Baseline!X197</f>
        <v>0.74664146684299926</v>
      </c>
      <c r="Y217" s="21">
        <f>Y197-Baseline!Y197</f>
        <v>0.72733531952690145</v>
      </c>
      <c r="Z217" s="21">
        <f>Z197-Baseline!Z197</f>
        <v>0.70867168781635836</v>
      </c>
      <c r="AA217" s="21">
        <f>AA197-Baseline!AA197</f>
        <v>0.6906293055040793</v>
      </c>
      <c r="AB217" s="21">
        <f>AB197-Baseline!AB197</f>
        <v>0.67318763409339466</v>
      </c>
      <c r="AC217" s="21">
        <f>AC197-Baseline!AC197</f>
        <v>6.5770377455939872</v>
      </c>
      <c r="AD217" s="21">
        <f>AD197-Baseline!AD197</f>
        <v>6.4142838880080877</v>
      </c>
      <c r="AE217" s="21">
        <f>AE197-Baseline!AE197</f>
        <v>6.2569663482080937</v>
      </c>
      <c r="AF217" s="21">
        <f>AF197-Baseline!AF197</f>
        <v>6.104906566570369</v>
      </c>
      <c r="AG217" s="21">
        <f>AG197-Baseline!AG197</f>
        <v>5.9579321452285896</v>
      </c>
      <c r="AH217" s="21">
        <f>AH197-Baseline!AH197</f>
        <v>5.8158766198741674</v>
      </c>
      <c r="AI217" s="21">
        <f>AI197-Baseline!AI197</f>
        <v>5.678579264053413</v>
      </c>
      <c r="AJ217" s="21">
        <f>AJ197-Baseline!AJ197</f>
        <v>5.5728066827128337</v>
      </c>
      <c r="AK217" s="21">
        <f>AK197-Baseline!AK197</f>
        <v>5.470369896173068</v>
      </c>
      <c r="AL217" s="21">
        <f>AL197-Baseline!AL197</f>
        <v>5.3711788860300658</v>
      </c>
      <c r="AM217" s="21">
        <f>AM197-Baseline!AM197</f>
        <v>5.2740814862584831</v>
      </c>
      <c r="AN217" s="21">
        <f>AN197-Baseline!AN197</f>
        <v>5.1796199278626478</v>
      </c>
      <c r="AO217" s="21">
        <f>AO197-Baseline!AO197</f>
        <v>5.0881464576743065</v>
      </c>
      <c r="AP217" s="21">
        <f>AP197-Baseline!AP197</f>
        <v>4.9995805876791186</v>
      </c>
      <c r="AQ217" s="21">
        <f>AQ197-Baseline!AQ197</f>
        <v>4.9138443810686265</v>
      </c>
      <c r="AR217" s="21">
        <f>AR197-Baseline!AR197</f>
        <v>4.8289702940241446</v>
      </c>
      <c r="AS217" s="21">
        <f>AS197-Baseline!AS197</f>
        <v>4.7427654597307249</v>
      </c>
      <c r="AT217" s="21">
        <f>AT197-Baseline!AT197</f>
        <v>4.6591560737194202</v>
      </c>
      <c r="AU217" s="21">
        <f>AU197-Baseline!AU197</f>
        <v>4.5780682898808642</v>
      </c>
      <c r="AV217" s="21">
        <f>AV197-Baseline!AV197</f>
        <v>4.4990293031755035</v>
      </c>
      <c r="AW217" s="21">
        <f>AW197-Baseline!AW197</f>
        <v>4.4215201535813078</v>
      </c>
      <c r="AX217" s="21">
        <f>AX197-Baseline!AX197</f>
        <v>4.3463208615784685</v>
      </c>
      <c r="AY217" s="21">
        <f>AY197-Baseline!AY197</f>
        <v>4.2685612935061643</v>
      </c>
      <c r="AZ217" s="21">
        <f>AZ197-Baseline!AZ197</f>
        <v>4.1914184779264945</v>
      </c>
      <c r="BA217" s="21">
        <f>BA197-Baseline!BA197</f>
        <v>4.1165750739324913</v>
      </c>
      <c r="BB217" s="21">
        <f>BB197-Baseline!BB197</f>
        <v>4.0435532051156988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-1.7938742091352573</v>
      </c>
      <c r="F220" s="21">
        <f>F200-Baseline!F200</f>
        <v>-1.1119427969588322</v>
      </c>
      <c r="G220" s="21">
        <f>G200-Baseline!G200</f>
        <v>-0.84152230138187178</v>
      </c>
      <c r="H220" s="21">
        <f>H200-Baseline!H200</f>
        <v>-0.84186319010780153</v>
      </c>
      <c r="I220" s="21">
        <f>I200-Baseline!I200</f>
        <v>-0.76300973635978409</v>
      </c>
      <c r="J220" s="21">
        <f>J200-Baseline!J200</f>
        <v>0.78974447993093211</v>
      </c>
      <c r="K220" s="21">
        <f>K200-Baseline!K200</f>
        <v>0.82067215885980449</v>
      </c>
      <c r="L220" s="21">
        <f>L200-Baseline!L200</f>
        <v>0.849496108996731</v>
      </c>
      <c r="M220" s="21">
        <f>M200-Baseline!M200</f>
        <v>0.85957874903611575</v>
      </c>
      <c r="N220" s="21">
        <f>N200-Baseline!N200</f>
        <v>0.86524599593857676</v>
      </c>
      <c r="O220" s="21">
        <f>O200-Baseline!O200</f>
        <v>0.86986452312325468</v>
      </c>
      <c r="P220" s="21">
        <f>P200-Baseline!P200</f>
        <v>0.87328080633172789</v>
      </c>
      <c r="Q220" s="21">
        <f>Q200-Baseline!Q200</f>
        <v>0.87559591641179502</v>
      </c>
      <c r="R220" s="21">
        <f>R200-Baseline!R200</f>
        <v>0.8763526405861084</v>
      </c>
      <c r="S220" s="21">
        <f>S200-Baseline!S200</f>
        <v>0.87581495297589917</v>
      </c>
      <c r="T220" s="21">
        <f>T200-Baseline!T200</f>
        <v>0.8744760449685236</v>
      </c>
      <c r="U220" s="21">
        <f>U200-Baseline!U200</f>
        <v>0.87241487925465311</v>
      </c>
      <c r="V220" s="21">
        <f>V200-Baseline!V200</f>
        <v>0.8699955803920183</v>
      </c>
      <c r="W220" s="21">
        <f>W200-Baseline!W200</f>
        <v>0.86671261545262279</v>
      </c>
      <c r="X220" s="21">
        <f>X200-Baseline!X200</f>
        <v>0.86321527990029523</v>
      </c>
      <c r="Y220" s="21">
        <f>Y200-Baseline!Y200</f>
        <v>0.85897530688730583</v>
      </c>
      <c r="Z220" s="21">
        <f>Z200-Baseline!Z200</f>
        <v>0.85464972269228046</v>
      </c>
      <c r="AA220" s="21">
        <f>AA200-Baseline!AA200</f>
        <v>0.84999673827896505</v>
      </c>
      <c r="AB220" s="21">
        <f>AB200-Baseline!AB200</f>
        <v>0.84506853615286204</v>
      </c>
      <c r="AC220" s="21">
        <f>AC200-Baseline!AC200</f>
        <v>8.4123466715770334</v>
      </c>
      <c r="AD220" s="21">
        <f>AD200-Baseline!AD200</f>
        <v>8.282806608508352</v>
      </c>
      <c r="AE220" s="21">
        <f>AE200-Baseline!AE200</f>
        <v>8.1602159665413438</v>
      </c>
      <c r="AF220" s="21">
        <f>AF200-Baseline!AF200</f>
        <v>8.0440118412449166</v>
      </c>
      <c r="AG220" s="21">
        <f>AG200-Baseline!AG200</f>
        <v>7.934094050727829</v>
      </c>
      <c r="AH220" s="21">
        <f>AH200-Baseline!AH200</f>
        <v>7.8303828002603453</v>
      </c>
      <c r="AI220" s="21">
        <f>AI200-Baseline!AI200</f>
        <v>7.7328314966432643</v>
      </c>
      <c r="AJ220" s="21">
        <f>AJ200-Baseline!AJ200</f>
        <v>7.6773768320901752</v>
      </c>
      <c r="AK220" s="21">
        <f>AK200-Baseline!AK200</f>
        <v>7.6271492351371677</v>
      </c>
      <c r="AL220" s="21">
        <f>AL200-Baseline!AL200</f>
        <v>7.5821482868855483</v>
      </c>
      <c r="AM220" s="21">
        <f>AM200-Baseline!AM200</f>
        <v>7.529214830129682</v>
      </c>
      <c r="AN220" s="21">
        <f>AN200-Baseline!AN200</f>
        <v>7.4757377169421062</v>
      </c>
      <c r="AO220" s="21">
        <f>AO200-Baseline!AO200</f>
        <v>7.4270041356001002</v>
      </c>
      <c r="AP220" s="21">
        <f>AP200-Baseline!AP200</f>
        <v>7.3829954263487849</v>
      </c>
      <c r="AQ220" s="21">
        <f>AQ200-Baseline!AQ200</f>
        <v>7.3436997046366059</v>
      </c>
      <c r="AR220" s="21">
        <f>AR200-Baseline!AR200</f>
        <v>7.2892980547422184</v>
      </c>
      <c r="AS220" s="21">
        <f>AS200-Baseline!AS200</f>
        <v>7.1967863903500273</v>
      </c>
      <c r="AT220" s="21">
        <f>AT200-Baseline!AT200</f>
        <v>7.1075897122634331</v>
      </c>
      <c r="AU220" s="21">
        <f>AU200-Baseline!AU200</f>
        <v>7.0216491016159139</v>
      </c>
      <c r="AV220" s="21">
        <f>AV200-Baseline!AV200</f>
        <v>6.934353213819513</v>
      </c>
      <c r="AW220" s="21">
        <f>AW200-Baseline!AW200</f>
        <v>6.8403657793813153</v>
      </c>
      <c r="AX220" s="21">
        <f>AX200-Baseline!AX200</f>
        <v>6.7491618174781394</v>
      </c>
      <c r="AY220" s="21">
        <f>AY200-Baseline!AY200</f>
        <v>6.6558728204690638</v>
      </c>
      <c r="AZ220" s="21">
        <f>AZ200-Baseline!AZ200</f>
        <v>6.5636770646251748</v>
      </c>
      <c r="BA220" s="21">
        <f>BA200-Baseline!BA200</f>
        <v>6.4742580615655072</v>
      </c>
      <c r="BB220" s="21">
        <f>BB200-Baseline!BB200</f>
        <v>6.3862063182471331</v>
      </c>
    </row>
    <row r="221" spans="1:54" outlineLevel="2">
      <c r="A221" s="488"/>
      <c r="B221" s="150" t="s">
        <v>490</v>
      </c>
      <c r="C221" s="19"/>
      <c r="D221" s="135" t="s">
        <v>381</v>
      </c>
      <c r="E221" s="21">
        <f>E201-Baseline!E201</f>
        <v>-1.7938742033210247</v>
      </c>
      <c r="F221" s="21">
        <f>F201-Baseline!F201</f>
        <v>-1.1274103415480692</v>
      </c>
      <c r="G221" s="21">
        <f>G201-Baseline!G201</f>
        <v>-0.86034376877353935</v>
      </c>
      <c r="H221" s="21">
        <f>H201-Baseline!H201</f>
        <v>-0.86908005159030299</v>
      </c>
      <c r="I221" s="21">
        <f>I201-Baseline!I201</f>
        <v>-0.80035365258305813</v>
      </c>
      <c r="J221" s="21">
        <f>J201-Baseline!J201</f>
        <v>0.7513192558302606</v>
      </c>
      <c r="K221" s="21">
        <f>K201-Baseline!K201</f>
        <v>0.78140384031013888</v>
      </c>
      <c r="L221" s="21">
        <f>L201-Baseline!L201</f>
        <v>0.8091149709212182</v>
      </c>
      <c r="M221" s="21">
        <f>M201-Baseline!M201</f>
        <v>0.81807749645895989</v>
      </c>
      <c r="N221" s="21">
        <f>N201-Baseline!N201</f>
        <v>0.82287158875771649</v>
      </c>
      <c r="O221" s="21">
        <f>O201-Baseline!O201</f>
        <v>0.82633753054919268</v>
      </c>
      <c r="P221" s="21">
        <f>P201-Baseline!P201</f>
        <v>0.82858199273761635</v>
      </c>
      <c r="Q221" s="21">
        <f>Q201-Baseline!Q201</f>
        <v>0.82970554046356781</v>
      </c>
      <c r="R221" s="21">
        <f>R201-Baseline!R201</f>
        <v>0.82897561968380007</v>
      </c>
      <c r="S221" s="21">
        <f>S201-Baseline!S201</f>
        <v>0.82719235500437094</v>
      </c>
      <c r="T221" s="21">
        <f>T201-Baseline!T201</f>
        <v>0.82458589492749823</v>
      </c>
      <c r="U221" s="21">
        <f>U201-Baseline!U201</f>
        <v>0.82123465648780236</v>
      </c>
      <c r="V221" s="21">
        <f>V201-Baseline!V201</f>
        <v>0.81721254358865814</v>
      </c>
      <c r="W221" s="21">
        <f>W201-Baseline!W201</f>
        <v>0.81258912539511119</v>
      </c>
      <c r="X221" s="21">
        <f>X201-Baseline!X201</f>
        <v>0.80742989889077865</v>
      </c>
      <c r="Y221" s="21">
        <f>Y201-Baseline!Y201</f>
        <v>0.80179648197205555</v>
      </c>
      <c r="Z221" s="21">
        <f>Z201-Baseline!Z201</f>
        <v>0.79574687911420305</v>
      </c>
      <c r="AA221" s="21">
        <f>AA201-Baseline!AA201</f>
        <v>0.7893355919220566</v>
      </c>
      <c r="AB221" s="21">
        <f>AB201-Baseline!AB201</f>
        <v>0.78261390842876288</v>
      </c>
      <c r="AC221" s="21">
        <f>AC201-Baseline!AC201</f>
        <v>7.7698189528926207</v>
      </c>
      <c r="AD221" s="21">
        <f>AD201-Baseline!AD201</f>
        <v>7.621699436528651</v>
      </c>
      <c r="AE221" s="21">
        <f>AE201-Baseline!AE201</f>
        <v>7.4797188389751952</v>
      </c>
      <c r="AF221" s="21">
        <f>AF201-Baseline!AF201</f>
        <v>7.3436856147379928</v>
      </c>
      <c r="AG221" s="21">
        <f>AG201-Baseline!AG201</f>
        <v>7.2134271897106075</v>
      </c>
      <c r="AH221" s="21">
        <f>AH201-Baseline!AH201</f>
        <v>7.0887961970361744</v>
      </c>
      <c r="AI221" s="21">
        <f>AI201-Baseline!AI201</f>
        <v>6.9696818655627339</v>
      </c>
      <c r="AJ221" s="21">
        <f>AJ201-Baseline!AJ201</f>
        <v>6.8882201486992543</v>
      </c>
      <c r="AK221" s="21">
        <f>AK201-Baseline!AK201</f>
        <v>6.8111202121615406</v>
      </c>
      <c r="AL221" s="21">
        <f>AL201-Baseline!AL201</f>
        <v>6.7383280767341063</v>
      </c>
      <c r="AM221" s="21">
        <f>AM201-Baseline!AM201</f>
        <v>6.6621476621257472</v>
      </c>
      <c r="AN221" s="21">
        <f>AN201-Baseline!AN201</f>
        <v>6.5868677812230132</v>
      </c>
      <c r="AO221" s="21">
        <f>AO201-Baseline!AO201</f>
        <v>6.5155310557305555</v>
      </c>
      <c r="AP221" s="21">
        <f>AP201-Baseline!AP201</f>
        <v>6.4480878798036372</v>
      </c>
      <c r="AQ221" s="21">
        <f>AQ201-Baseline!AQ201</f>
        <v>6.3844925821140635</v>
      </c>
      <c r="AR221" s="21">
        <f>AR201-Baseline!AR201</f>
        <v>6.3131056099641043</v>
      </c>
      <c r="AS221" s="21">
        <f>AS201-Baseline!AS201</f>
        <v>6.2204998017343556</v>
      </c>
      <c r="AT221" s="21">
        <f>AT201-Baseline!AT201</f>
        <v>6.1309332836576331</v>
      </c>
      <c r="AU221" s="21">
        <f>AU201-Baseline!AU201</f>
        <v>6.0443379865277151</v>
      </c>
      <c r="AV221" s="21">
        <f>AV201-Baseline!AV201</f>
        <v>5.9580060140157229</v>
      </c>
      <c r="AW221" s="21">
        <f>AW201-Baseline!AW201</f>
        <v>5.8688260113056359</v>
      </c>
      <c r="AX221" s="21">
        <f>AX201-Baseline!AX201</f>
        <v>5.7822721049708932</v>
      </c>
      <c r="AY221" s="21">
        <f>AY201-Baseline!AY201</f>
        <v>5.6934732018046432</v>
      </c>
      <c r="AZ221" s="21">
        <f>AZ201-Baseline!AZ201</f>
        <v>5.6056052350388939</v>
      </c>
      <c r="BA221" s="21">
        <f>BA201-Baseline!BA201</f>
        <v>5.5203496710655102</v>
      </c>
      <c r="BB221" s="21">
        <f>BB201-Baseline!BB201</f>
        <v>5.4366893955174191</v>
      </c>
    </row>
    <row r="222" spans="1:54" outlineLevel="2">
      <c r="A222" s="489"/>
      <c r="B222" s="150" t="s">
        <v>491</v>
      </c>
      <c r="C222" s="19"/>
      <c r="D222" s="135" t="s">
        <v>381</v>
      </c>
      <c r="E222" s="21">
        <f>E202-Baseline!E202</f>
        <v>-1.7938742149863636</v>
      </c>
      <c r="F222" s="21">
        <f>F202-Baseline!F202</f>
        <v>-1.0965334592011153</v>
      </c>
      <c r="G222" s="21">
        <f>G202-Baseline!G202</f>
        <v>-0.8226795637742228</v>
      </c>
      <c r="H222" s="21">
        <f>H202-Baseline!H202</f>
        <v>-0.81446108727955924</v>
      </c>
      <c r="I222" s="21">
        <f>I202-Baseline!I202</f>
        <v>-0.72567373173177074</v>
      </c>
      <c r="J222" s="21">
        <f>J202-Baseline!J202</f>
        <v>0.82793608097803606</v>
      </c>
      <c r="K222" s="21">
        <f>K202-Baseline!K202</f>
        <v>0.86002191998407973</v>
      </c>
      <c r="L222" s="21">
        <f>L202-Baseline!L202</f>
        <v>0.88980111429047426</v>
      </c>
      <c r="M222" s="21">
        <f>M202-Baseline!M202</f>
        <v>0.90088012360446434</v>
      </c>
      <c r="N222" s="21">
        <f>N202-Baseline!N202</f>
        <v>0.90785943289749049</v>
      </c>
      <c r="O222" s="21">
        <f>O202-Baseline!O202</f>
        <v>0.91358549276321099</v>
      </c>
      <c r="P222" s="21">
        <f>P202-Baseline!P202</f>
        <v>0.91816784847169153</v>
      </c>
      <c r="Q222" s="21">
        <f>Q202-Baseline!Q202</f>
        <v>0.92171005413846174</v>
      </c>
      <c r="R222" s="21">
        <f>R202-Baseline!R202</f>
        <v>0.92348055220510439</v>
      </c>
      <c r="S222" s="21">
        <f>S202-Baseline!S202</f>
        <v>0.92426264431261451</v>
      </c>
      <c r="T222" s="21">
        <f>T202-Baseline!T202</f>
        <v>0.9243108426176434</v>
      </c>
      <c r="U222" s="21">
        <f>U202-Baseline!U202</f>
        <v>0.92370701147799217</v>
      </c>
      <c r="V222" s="21">
        <f>V202-Baseline!V202</f>
        <v>0.92252864392606604</v>
      </c>
      <c r="W222" s="21">
        <f>W202-Baseline!W202</f>
        <v>0.92084904511247956</v>
      </c>
      <c r="X222" s="21">
        <f>X202-Baseline!X202</f>
        <v>0.91873759550375844</v>
      </c>
      <c r="Y222" s="21">
        <f>Y202-Baseline!Y202</f>
        <v>0.91625995856271913</v>
      </c>
      <c r="Z222" s="21">
        <f>Z202-Baseline!Z202</f>
        <v>0.91347835445989212</v>
      </c>
      <c r="AA222" s="21">
        <f>AA202-Baseline!AA202</f>
        <v>0.91045166164801294</v>
      </c>
      <c r="AB222" s="21">
        <f>AB202-Baseline!AB202</f>
        <v>0.90723573616960529</v>
      </c>
      <c r="AC222" s="21">
        <f>AC202-Baseline!AC202</f>
        <v>9.0515291846292882</v>
      </c>
      <c r="AD222" s="21">
        <f>AD202-Baseline!AD202</f>
        <v>8.9400548652237859</v>
      </c>
      <c r="AE222" s="21">
        <f>AE202-Baseline!AE202</f>
        <v>8.8358254640362617</v>
      </c>
      <c r="AF222" s="21">
        <f>AF202-Baseline!AF202</f>
        <v>8.7386228235304486</v>
      </c>
      <c r="AG222" s="21">
        <f>AG202-Baseline!AG202</f>
        <v>8.6482732015736445</v>
      </c>
      <c r="AH222" s="21">
        <f>AH202-Baseline!AH202</f>
        <v>8.5646665479123101</v>
      </c>
      <c r="AI222" s="21">
        <f>AI202-Baseline!AI202</f>
        <v>8.4877908563468338</v>
      </c>
      <c r="AJ222" s="21">
        <f>AJ202-Baseline!AJ202</f>
        <v>8.4573735851776775</v>
      </c>
      <c r="AK222" s="21">
        <f>AK202-Baseline!AK202</f>
        <v>8.4330479079605567</v>
      </c>
      <c r="AL222" s="21">
        <f>AL202-Baseline!AL202</f>
        <v>8.4148270915989656</v>
      </c>
      <c r="AM222" s="21">
        <f>AM202-Baseline!AM202</f>
        <v>8.3841573042968633</v>
      </c>
      <c r="AN222" s="21">
        <f>AN202-Baseline!AN202</f>
        <v>8.351500052281807</v>
      </c>
      <c r="AO222" s="21">
        <f>AO202-Baseline!AO202</f>
        <v>8.3243622956225067</v>
      </c>
      <c r="AP222" s="21">
        <f>AP202-Baseline!AP202</f>
        <v>8.3027533388978156</v>
      </c>
      <c r="AQ222" s="21">
        <f>AQ202-Baseline!AQ202</f>
        <v>8.2866889238133155</v>
      </c>
      <c r="AR222" s="21">
        <f>AR202-Baseline!AR202</f>
        <v>8.2483148356864149</v>
      </c>
      <c r="AS222" s="21">
        <f>AS202-Baseline!AS202</f>
        <v>8.1552416232592151</v>
      </c>
      <c r="AT222" s="21">
        <f>AT202-Baseline!AT202</f>
        <v>8.0657696716826592</v>
      </c>
      <c r="AU222" s="21">
        <f>AU202-Baseline!AU202</f>
        <v>7.9798473645534926</v>
      </c>
      <c r="AV222" s="21">
        <f>AV202-Baseline!AV202</f>
        <v>7.8909971946793291</v>
      </c>
      <c r="AW222" s="21">
        <f>AW202-Baseline!AW202</f>
        <v>7.7917070389116674</v>
      </c>
      <c r="AX222" s="21">
        <f>AX202-Baseline!AX202</f>
        <v>7.6953736300612832</v>
      </c>
      <c r="AY222" s="21">
        <f>AY202-Baseline!AY202</f>
        <v>7.5971299745011009</v>
      </c>
      <c r="AZ222" s="21">
        <f>AZ202-Baseline!AZ202</f>
        <v>7.5001557259236478</v>
      </c>
      <c r="BA222" s="21">
        <f>BA202-Baseline!BA202</f>
        <v>7.4061355822560273</v>
      </c>
      <c r="BB222" s="21">
        <f>BB202-Baseline!BB202</f>
        <v>7.3132761549396861</v>
      </c>
    </row>
    <row r="223" spans="1:54" outlineLevel="2">
      <c r="B223" s="19"/>
      <c r="C223" s="19"/>
      <c r="D223" s="19"/>
      <c r="E223" s="15"/>
    </row>
    <row r="224" spans="1:54" outlineLevel="2">
      <c r="A224" s="487" t="s">
        <v>492</v>
      </c>
      <c r="B224" s="150" t="s">
        <v>489</v>
      </c>
      <c r="C224" s="19"/>
      <c r="D224" s="135" t="s">
        <v>381</v>
      </c>
      <c r="E224" s="21">
        <f>E204-Baseline!E204</f>
        <v>-1.7938742091352573</v>
      </c>
      <c r="F224" s="21">
        <f>F204-Baseline!F204</f>
        <v>-2.9058170060940895</v>
      </c>
      <c r="G224" s="21">
        <f>G204-Baseline!G204</f>
        <v>-3.7473393074759613</v>
      </c>
      <c r="H224" s="21">
        <f>H204-Baseline!H204</f>
        <v>-4.5892024975837629</v>
      </c>
      <c r="I224" s="21">
        <f>I204-Baseline!I204</f>
        <v>-5.3522122339435469</v>
      </c>
      <c r="J224" s="21">
        <f>J204-Baseline!J204</f>
        <v>-4.5624677540126157</v>
      </c>
      <c r="K224" s="21">
        <f>K204-Baseline!K204</f>
        <v>-3.7417955951528157</v>
      </c>
      <c r="L224" s="21">
        <f>L204-Baseline!L204</f>
        <v>-2.8922994861560767</v>
      </c>
      <c r="M224" s="21">
        <f>M204-Baseline!M204</f>
        <v>-2.0327207371199592</v>
      </c>
      <c r="N224" s="21">
        <f>N204-Baseline!N204</f>
        <v>-1.1674747411813797</v>
      </c>
      <c r="O224" s="21">
        <f>O204-Baseline!O204</f>
        <v>-0.29761021805812504</v>
      </c>
      <c r="P224" s="21">
        <f>P204-Baseline!P204</f>
        <v>0.57567058827359574</v>
      </c>
      <c r="Q224" s="21">
        <f>Q204-Baseline!Q204</f>
        <v>1.4512665046853925</v>
      </c>
      <c r="R224" s="21">
        <f>R204-Baseline!R204</f>
        <v>2.3276191452714983</v>
      </c>
      <c r="S224" s="21">
        <f>S204-Baseline!S204</f>
        <v>3.2034340982473992</v>
      </c>
      <c r="T224" s="21">
        <f>T204-Baseline!T204</f>
        <v>4.0779101432159166</v>
      </c>
      <c r="U224" s="21">
        <f>U204-Baseline!U204</f>
        <v>4.9503250224705653</v>
      </c>
      <c r="V224" s="21">
        <f>V204-Baseline!V204</f>
        <v>5.82032060286258</v>
      </c>
      <c r="W224" s="21">
        <f>W204-Baseline!W204</f>
        <v>6.6870332183152073</v>
      </c>
      <c r="X224" s="21">
        <f>X204-Baseline!X204</f>
        <v>7.5502484982154954</v>
      </c>
      <c r="Y224" s="21">
        <f>Y204-Baseline!Y204</f>
        <v>8.4092238051028119</v>
      </c>
      <c r="Z224" s="21">
        <f>Z204-Baseline!Z204</f>
        <v>9.2638735277950843</v>
      </c>
      <c r="AA224" s="21">
        <f>AA204-Baseline!AA204</f>
        <v>10.113870266074059</v>
      </c>
      <c r="AB224" s="21">
        <f>AB204-Baseline!AB204</f>
        <v>10.958938802226925</v>
      </c>
      <c r="AC224" s="21">
        <f>AC204-Baseline!AC204</f>
        <v>19.371285473803937</v>
      </c>
      <c r="AD224" s="21">
        <f>AD204-Baseline!AD204</f>
        <v>27.654092082312275</v>
      </c>
      <c r="AE224" s="21">
        <f>AE204-Baseline!AE204</f>
        <v>35.814308048853604</v>
      </c>
      <c r="AF224" s="21">
        <f>AF204-Baseline!AF204</f>
        <v>43.858319890098528</v>
      </c>
      <c r="AG224" s="21">
        <f>AG204-Baseline!AG204</f>
        <v>51.79241394082635</v>
      </c>
      <c r="AH224" s="21">
        <f>AH204-Baseline!AH204</f>
        <v>59.622796741086631</v>
      </c>
      <c r="AI224" s="21">
        <f>AI204-Baseline!AI204</f>
        <v>67.355628237729888</v>
      </c>
      <c r="AJ224" s="21">
        <f>AJ204-Baseline!AJ204</f>
        <v>75.033005069820092</v>
      </c>
      <c r="AK224" s="21">
        <f>AK204-Baseline!AK204</f>
        <v>82.660154304957246</v>
      </c>
      <c r="AL224" s="21">
        <f>AL204-Baseline!AL204</f>
        <v>90.242302591842758</v>
      </c>
      <c r="AM224" s="21">
        <f>AM204-Baseline!AM204</f>
        <v>97.771517421972476</v>
      </c>
      <c r="AN224" s="21">
        <f>AN204-Baseline!AN204</f>
        <v>105.24725513891462</v>
      </c>
      <c r="AO224" s="21">
        <f>AO204-Baseline!AO204</f>
        <v>112.67425927451472</v>
      </c>
      <c r="AP224" s="21">
        <f>AP204-Baseline!AP204</f>
        <v>120.0572547008635</v>
      </c>
      <c r="AQ224" s="21">
        <f>AQ204-Baseline!AQ204</f>
        <v>127.4009544055001</v>
      </c>
      <c r="AR224" s="21">
        <f>AR204-Baseline!AR204</f>
        <v>134.69025246024239</v>
      </c>
      <c r="AS224" s="21">
        <f>AS204-Baseline!AS204</f>
        <v>141.88703885059249</v>
      </c>
      <c r="AT224" s="21">
        <f>AT204-Baseline!AT204</f>
        <v>148.99462856285595</v>
      </c>
      <c r="AU224" s="21">
        <f>AU204-Baseline!AU204</f>
        <v>156.01627766447177</v>
      </c>
      <c r="AV224" s="21">
        <f>AV204-Baseline!AV204</f>
        <v>162.95063087829135</v>
      </c>
      <c r="AW224" s="21">
        <f>AW204-Baseline!AW204</f>
        <v>169.79099665767262</v>
      </c>
      <c r="AX224" s="21">
        <f>AX204-Baseline!AX204</f>
        <v>176.54015847515075</v>
      </c>
      <c r="AY224" s="21">
        <f>AY204-Baseline!AY204</f>
        <v>183.19603129561983</v>
      </c>
      <c r="AZ224" s="21">
        <f>AZ204-Baseline!AZ204</f>
        <v>189.75970836024499</v>
      </c>
      <c r="BA224" s="21">
        <f>BA204-Baseline!BA204</f>
        <v>196.23396642181046</v>
      </c>
      <c r="BB224" s="21">
        <f>BB204-Baseline!BB204</f>
        <v>202.62017274005757</v>
      </c>
    </row>
    <row r="225" spans="1:54" outlineLevel="2">
      <c r="A225" s="488"/>
      <c r="B225" s="150" t="s">
        <v>490</v>
      </c>
      <c r="C225" s="19"/>
      <c r="D225" s="135" t="s">
        <v>381</v>
      </c>
      <c r="E225" s="21">
        <f>E205-Baseline!E205</f>
        <v>-1.7938742033210247</v>
      </c>
      <c r="F225" s="21">
        <f>F205-Baseline!F205</f>
        <v>-2.9212845448690938</v>
      </c>
      <c r="G225" s="21">
        <f>G205-Baseline!G205</f>
        <v>-3.7816283136426314</v>
      </c>
      <c r="H225" s="21">
        <f>H205-Baseline!H205</f>
        <v>-4.6507083652329335</v>
      </c>
      <c r="I225" s="21">
        <f>I205-Baseline!I205</f>
        <v>-5.4510620178159854</v>
      </c>
      <c r="J225" s="21">
        <f>J205-Baseline!J205</f>
        <v>-4.6997427619857248</v>
      </c>
      <c r="K225" s="21">
        <f>K205-Baseline!K205</f>
        <v>-3.9183389216755842</v>
      </c>
      <c r="L225" s="21">
        <f>L205-Baseline!L205</f>
        <v>-3.1092239507543624</v>
      </c>
      <c r="M225" s="21">
        <f>M205-Baseline!M205</f>
        <v>-2.2911464542954079</v>
      </c>
      <c r="N225" s="21">
        <f>N205-Baseline!N205</f>
        <v>-1.468274865537694</v>
      </c>
      <c r="O225" s="21">
        <f>O205-Baseline!O205</f>
        <v>-0.64193733498851202</v>
      </c>
      <c r="P225" s="21">
        <f>P205-Baseline!P205</f>
        <v>0.18664465774911321</v>
      </c>
      <c r="Q225" s="21">
        <f>Q205-Baseline!Q205</f>
        <v>1.0163501982126775</v>
      </c>
      <c r="R225" s="21">
        <f>R205-Baseline!R205</f>
        <v>1.8453258178964802</v>
      </c>
      <c r="S225" s="21">
        <f>S205-Baseline!S205</f>
        <v>2.6725181729008511</v>
      </c>
      <c r="T225" s="21">
        <f>T205-Baseline!T205</f>
        <v>3.4971040678283458</v>
      </c>
      <c r="U225" s="21">
        <f>U205-Baseline!U205</f>
        <v>4.3183387243161349</v>
      </c>
      <c r="V225" s="21">
        <f>V205-Baseline!V205</f>
        <v>5.1355512679048019</v>
      </c>
      <c r="W225" s="21">
        <f>W205-Baseline!W205</f>
        <v>5.9481403932999086</v>
      </c>
      <c r="X225" s="21">
        <f>X205-Baseline!X205</f>
        <v>6.755570292190697</v>
      </c>
      <c r="Y225" s="21">
        <f>Y205-Baseline!Y205</f>
        <v>7.5573667741627446</v>
      </c>
      <c r="Z225" s="21">
        <f>Z205-Baseline!Z205</f>
        <v>8.3531136532769494</v>
      </c>
      <c r="AA225" s="21">
        <f>AA205-Baseline!AA205</f>
        <v>9.1424492451990034</v>
      </c>
      <c r="AB225" s="21">
        <f>AB205-Baseline!AB205</f>
        <v>9.9250631536277751</v>
      </c>
      <c r="AC225" s="21">
        <f>AC205-Baseline!AC205</f>
        <v>17.694882106520424</v>
      </c>
      <c r="AD225" s="21">
        <f>AD205-Baseline!AD205</f>
        <v>25.316581543049068</v>
      </c>
      <c r="AE225" s="21">
        <f>AE205-Baseline!AE205</f>
        <v>32.79630038202427</v>
      </c>
      <c r="AF225" s="21">
        <f>AF205-Baseline!AF205</f>
        <v>40.139985996762277</v>
      </c>
      <c r="AG225" s="21">
        <f>AG205-Baseline!AG205</f>
        <v>47.353413186472835</v>
      </c>
      <c r="AH225" s="21">
        <f>AH205-Baseline!AH205</f>
        <v>54.44220938350901</v>
      </c>
      <c r="AI225" s="21">
        <f>AI205-Baseline!AI205</f>
        <v>61.411891249071743</v>
      </c>
      <c r="AJ225" s="21">
        <f>AJ205-Baseline!AJ205</f>
        <v>68.300111397770991</v>
      </c>
      <c r="AK225" s="21">
        <f>AK205-Baseline!AK205</f>
        <v>75.111231609932531</v>
      </c>
      <c r="AL225" s="21">
        <f>AL205-Baseline!AL205</f>
        <v>81.849559686666623</v>
      </c>
      <c r="AM225" s="21">
        <f>AM205-Baseline!AM205</f>
        <v>88.511707348792356</v>
      </c>
      <c r="AN225" s="21">
        <f>AN205-Baseline!AN205</f>
        <v>95.098575130015433</v>
      </c>
      <c r="AO225" s="21">
        <f>AO205-Baseline!AO205</f>
        <v>101.61410618574598</v>
      </c>
      <c r="AP225" s="21">
        <f>AP205-Baseline!AP205</f>
        <v>108.06219406554965</v>
      </c>
      <c r="AQ225" s="21">
        <f>AQ205-Baseline!AQ205</f>
        <v>114.4466866476638</v>
      </c>
      <c r="AR225" s="21">
        <f>AR205-Baseline!AR205</f>
        <v>120.75979225762785</v>
      </c>
      <c r="AS225" s="21">
        <f>AS205-Baseline!AS205</f>
        <v>126.98029205936223</v>
      </c>
      <c r="AT225" s="21">
        <f>AT205-Baseline!AT205</f>
        <v>133.1112253430199</v>
      </c>
      <c r="AU225" s="21">
        <f>AU205-Baseline!AU205</f>
        <v>139.15556332954759</v>
      </c>
      <c r="AV225" s="21">
        <f>AV205-Baseline!AV205</f>
        <v>145.11356934356331</v>
      </c>
      <c r="AW225" s="21">
        <f>AW205-Baseline!AW205</f>
        <v>150.98239535486903</v>
      </c>
      <c r="AX225" s="21">
        <f>AX205-Baseline!AX205</f>
        <v>156.76466745983998</v>
      </c>
      <c r="AY225" s="21">
        <f>AY205-Baseline!AY205</f>
        <v>162.45814066164462</v>
      </c>
      <c r="AZ225" s="21">
        <f>AZ205-Baseline!AZ205</f>
        <v>168.06374589668349</v>
      </c>
      <c r="BA225" s="21">
        <f>BA205-Baseline!BA205</f>
        <v>173.58409556774905</v>
      </c>
      <c r="BB225" s="21">
        <f>BB205-Baseline!BB205</f>
        <v>179.02078496326635</v>
      </c>
    </row>
    <row r="226" spans="1:54" outlineLevel="2">
      <c r="A226" s="489"/>
      <c r="B226" s="150" t="s">
        <v>491</v>
      </c>
      <c r="C226" s="19"/>
      <c r="D226" s="135" t="s">
        <v>381</v>
      </c>
      <c r="E226" s="21">
        <f>E206-Baseline!E206</f>
        <v>-1.7938742149863636</v>
      </c>
      <c r="F226" s="21">
        <f>F206-Baseline!F206</f>
        <v>-2.8904076741874789</v>
      </c>
      <c r="G226" s="21">
        <f>G206-Baseline!G206</f>
        <v>-3.7130872379617017</v>
      </c>
      <c r="H226" s="21">
        <f>H206-Baseline!H206</f>
        <v>-4.5275483252412627</v>
      </c>
      <c r="I226" s="21">
        <f>I206-Baseline!I206</f>
        <v>-5.2532220569730299</v>
      </c>
      <c r="J226" s="21">
        <f>J206-Baseline!J206</f>
        <v>-4.4252859759949885</v>
      </c>
      <c r="K226" s="21">
        <f>K206-Baseline!K206</f>
        <v>-3.5652640560109177</v>
      </c>
      <c r="L226" s="21">
        <f>L206-Baseline!L206</f>
        <v>-2.6754629417204399</v>
      </c>
      <c r="M226" s="21">
        <f>M206-Baseline!M206</f>
        <v>-1.7745828181159737</v>
      </c>
      <c r="N226" s="21">
        <f>N206-Baseline!N206</f>
        <v>-0.86672338521849213</v>
      </c>
      <c r="O226" s="21">
        <f>O206-Baseline!O206</f>
        <v>4.6862107544725973E-2</v>
      </c>
      <c r="P226" s="21">
        <f>P206-Baseline!P206</f>
        <v>0.96502995601642283</v>
      </c>
      <c r="Q226" s="21">
        <f>Q206-Baseline!Q206</f>
        <v>1.886740010154881</v>
      </c>
      <c r="R226" s="21">
        <f>R206-Baseline!R206</f>
        <v>2.8102205623600014</v>
      </c>
      <c r="S226" s="21">
        <f>S206-Baseline!S206</f>
        <v>3.7344832066726212</v>
      </c>
      <c r="T226" s="21">
        <f>T206-Baseline!T206</f>
        <v>4.6587940492902646</v>
      </c>
      <c r="U226" s="21">
        <f>U206-Baseline!U206</f>
        <v>5.5825010607682657</v>
      </c>
      <c r="V226" s="21">
        <f>V206-Baseline!V206</f>
        <v>6.5050297046943228</v>
      </c>
      <c r="W226" s="21">
        <f>W206-Baseline!W206</f>
        <v>7.4258787498067989</v>
      </c>
      <c r="X226" s="21">
        <f>X206-Baseline!X206</f>
        <v>8.3446163453105839</v>
      </c>
      <c r="Y226" s="21">
        <f>Y206-Baseline!Y206</f>
        <v>9.2608763038732889</v>
      </c>
      <c r="Z226" s="21">
        <f>Z206-Baseline!Z206</f>
        <v>10.174354658333186</v>
      </c>
      <c r="AA226" s="21">
        <f>AA206-Baseline!AA206</f>
        <v>11.084806319981197</v>
      </c>
      <c r="AB226" s="21">
        <f>AB206-Baseline!AB206</f>
        <v>11.992042056150808</v>
      </c>
      <c r="AC226" s="21">
        <f>AC206-Baseline!AC206</f>
        <v>21.043571240780125</v>
      </c>
      <c r="AD226" s="21">
        <f>AD206-Baseline!AD206</f>
        <v>29.983626106003953</v>
      </c>
      <c r="AE226" s="21">
        <f>AE206-Baseline!AE206</f>
        <v>38.819451570040201</v>
      </c>
      <c r="AF226" s="21">
        <f>AF206-Baseline!AF206</f>
        <v>47.558074393570564</v>
      </c>
      <c r="AG226" s="21">
        <f>AG206-Baseline!AG206</f>
        <v>56.206347595144166</v>
      </c>
      <c r="AH226" s="21">
        <f>AH206-Baseline!AH206</f>
        <v>64.771014143056391</v>
      </c>
      <c r="AI226" s="21">
        <f>AI206-Baseline!AI206</f>
        <v>73.258804999403196</v>
      </c>
      <c r="AJ226" s="21">
        <f>AJ206-Baseline!AJ206</f>
        <v>81.716178584580916</v>
      </c>
      <c r="AK226" s="21">
        <f>AK206-Baseline!AK206</f>
        <v>90.149226492541402</v>
      </c>
      <c r="AL226" s="21">
        <f>AL206-Baseline!AL206</f>
        <v>98.564053584140311</v>
      </c>
      <c r="AM226" s="21">
        <f>AM206-Baseline!AM206</f>
        <v>106.94821088843719</v>
      </c>
      <c r="AN226" s="21">
        <f>AN206-Baseline!AN206</f>
        <v>115.29971094071902</v>
      </c>
      <c r="AO226" s="21">
        <f>AO206-Baseline!AO206</f>
        <v>123.6240732363417</v>
      </c>
      <c r="AP226" s="21">
        <f>AP206-Baseline!AP206</f>
        <v>131.92682657523937</v>
      </c>
      <c r="AQ226" s="21">
        <f>AQ206-Baseline!AQ206</f>
        <v>140.21351549905262</v>
      </c>
      <c r="AR226" s="21">
        <f>AR206-Baseline!AR206</f>
        <v>148.46183033473903</v>
      </c>
      <c r="AS226" s="21">
        <f>AS206-Baseline!AS206</f>
        <v>156.61707195799841</v>
      </c>
      <c r="AT226" s="21">
        <f>AT206-Baseline!AT206</f>
        <v>164.68284162968098</v>
      </c>
      <c r="AU226" s="21">
        <f>AU206-Baseline!AU206</f>
        <v>172.66268899423449</v>
      </c>
      <c r="AV226" s="21">
        <f>AV206-Baseline!AV206</f>
        <v>180.55368618891384</v>
      </c>
      <c r="AW226" s="21">
        <f>AW206-Baseline!AW206</f>
        <v>188.34539322782553</v>
      </c>
      <c r="AX226" s="21">
        <f>AX206-Baseline!AX206</f>
        <v>196.04076685788664</v>
      </c>
      <c r="AY226" s="21">
        <f>AY206-Baseline!AY206</f>
        <v>203.6378968323877</v>
      </c>
      <c r="AZ226" s="21">
        <f>AZ206-Baseline!AZ206</f>
        <v>211.1380525583113</v>
      </c>
      <c r="BA226" s="21">
        <f>BA206-Baseline!BA206</f>
        <v>218.54418814056726</v>
      </c>
      <c r="BB226" s="21">
        <f>BB206-Baseline!BB206</f>
        <v>225.85746429550727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t="s">
        <v>497</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6">
    <mergeCell ref="A31:A40"/>
    <mergeCell ref="D33:G33"/>
    <mergeCell ref="D34:G34"/>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D31:G32"/>
    <mergeCell ref="A19:B19"/>
    <mergeCell ref="I2:U2"/>
    <mergeCell ref="I3:N4"/>
    <mergeCell ref="P3:U4"/>
    <mergeCell ref="I5:N18"/>
    <mergeCell ref="P5:U18"/>
  </mergeCells>
  <dataValidations count="1">
    <dataValidation type="list" allowBlank="1" showInputMessage="1" showErrorMessage="1" sqref="B7" xr:uid="{965FF3CD-C8A9-4C46-A1AC-E31BDCC71085}">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C58:C63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6" spans="1:19">
      <c r="A6" s="4" t="s">
        <v>500</v>
      </c>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76" t="s">
        <v>503</v>
      </c>
      <c r="C23" s="476"/>
      <c r="D23" s="476"/>
      <c r="E23" s="476"/>
      <c r="F23" s="476"/>
      <c r="G23" s="476"/>
      <c r="H23" s="476"/>
      <c r="I23" s="476"/>
      <c r="J23" s="476"/>
      <c r="K23" s="476"/>
      <c r="L23" s="476"/>
      <c r="M23" s="476"/>
      <c r="N23" s="476"/>
      <c r="O23" s="476"/>
      <c r="P23" s="476"/>
      <c r="Q23" s="476"/>
      <c r="R23" s="476"/>
      <c r="S23" s="476"/>
    </row>
    <row r="24" spans="1:19">
      <c r="A24" s="158" t="s">
        <v>484</v>
      </c>
      <c r="B24" s="476" t="s">
        <v>504</v>
      </c>
      <c r="C24" s="476"/>
      <c r="D24" s="476"/>
      <c r="E24" s="476"/>
      <c r="F24" s="476"/>
      <c r="G24" s="476"/>
      <c r="H24" s="476"/>
      <c r="I24" s="476"/>
      <c r="J24" s="476"/>
      <c r="K24" s="476"/>
      <c r="L24" s="476"/>
      <c r="M24" s="476"/>
      <c r="N24" s="476"/>
      <c r="O24" s="476"/>
      <c r="P24" s="476"/>
      <c r="Q24" s="476"/>
      <c r="R24" s="476"/>
      <c r="S24" s="476"/>
    </row>
    <row r="25" spans="1:19">
      <c r="A25" s="159" t="s">
        <v>387</v>
      </c>
      <c r="B25" s="476" t="s">
        <v>505</v>
      </c>
      <c r="C25" s="476"/>
      <c r="D25" s="476"/>
      <c r="E25" s="476"/>
      <c r="F25" s="476"/>
      <c r="G25" s="476"/>
      <c r="H25" s="476"/>
      <c r="I25" s="476"/>
      <c r="J25" s="476"/>
      <c r="K25" s="476"/>
      <c r="L25" s="476"/>
      <c r="M25" s="476"/>
      <c r="N25" s="476"/>
      <c r="O25" s="476"/>
      <c r="P25" s="476"/>
      <c r="Q25" s="476"/>
      <c r="R25" s="476"/>
      <c r="S25" s="476"/>
    </row>
    <row r="26" spans="1:19">
      <c r="A26" s="159" t="s">
        <v>463</v>
      </c>
      <c r="B26" s="476" t="s">
        <v>505</v>
      </c>
      <c r="C26" s="476"/>
      <c r="D26" s="476"/>
      <c r="E26" s="476"/>
      <c r="F26" s="476"/>
      <c r="G26" s="476"/>
      <c r="H26" s="476"/>
      <c r="I26" s="476"/>
      <c r="J26" s="476"/>
      <c r="K26" s="476"/>
      <c r="L26" s="476"/>
      <c r="M26" s="476"/>
      <c r="N26" s="476"/>
      <c r="O26" s="476"/>
      <c r="P26" s="476"/>
      <c r="Q26" s="476"/>
      <c r="R26" s="476"/>
      <c r="S26" s="476"/>
    </row>
    <row r="27" spans="1:19">
      <c r="A27" s="159" t="s">
        <v>464</v>
      </c>
      <c r="B27" s="476" t="s">
        <v>505</v>
      </c>
      <c r="C27" s="476"/>
      <c r="D27" s="476"/>
      <c r="E27" s="476"/>
      <c r="F27" s="476"/>
      <c r="G27" s="476"/>
      <c r="H27" s="476"/>
      <c r="I27" s="476"/>
      <c r="J27" s="476"/>
      <c r="K27" s="476"/>
      <c r="L27" s="476"/>
      <c r="M27" s="476"/>
      <c r="N27" s="476"/>
      <c r="O27" s="476"/>
      <c r="P27" s="476"/>
      <c r="Q27" s="476"/>
      <c r="R27" s="476"/>
      <c r="S27" s="476"/>
    </row>
    <row r="31" spans="1:19">
      <c r="A31" s="4" t="s">
        <v>506</v>
      </c>
    </row>
    <row r="32" spans="1:19">
      <c r="A32" t="s">
        <v>507</v>
      </c>
    </row>
    <row r="34" spans="1:1">
      <c r="A34" s="4"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B5" sqref="B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322" t="s">
        <v>167</v>
      </c>
      <c r="E4" s="53" t="s">
        <v>338</v>
      </c>
      <c r="F4" s="91">
        <v>45632</v>
      </c>
      <c r="G4" s="28"/>
      <c r="H4" s="10"/>
      <c r="I4" s="421"/>
      <c r="J4" s="422"/>
      <c r="K4" s="422"/>
      <c r="L4" s="422"/>
      <c r="M4" s="422"/>
      <c r="N4" s="423"/>
      <c r="P4" s="427"/>
      <c r="Q4" s="428"/>
      <c r="R4" s="428"/>
      <c r="S4" s="428"/>
      <c r="T4" s="428"/>
      <c r="U4" s="429"/>
    </row>
    <row r="5" spans="1:21" outlineLevel="1">
      <c r="A5" s="13" t="s">
        <v>339</v>
      </c>
      <c r="B5" s="318" t="s">
        <v>340</v>
      </c>
      <c r="E5" s="14"/>
      <c r="H5" s="10"/>
      <c r="I5" s="430" t="s">
        <v>168</v>
      </c>
      <c r="J5" s="431"/>
      <c r="K5" s="431"/>
      <c r="L5" s="431"/>
      <c r="M5" s="431"/>
      <c r="N5" s="432"/>
      <c r="P5" s="430" t="s">
        <v>559</v>
      </c>
      <c r="Q5" s="442"/>
      <c r="R5" s="442"/>
      <c r="S5" s="442"/>
      <c r="T5" s="442"/>
      <c r="U5" s="443"/>
    </row>
    <row r="6" spans="1:21" outlineLevel="1">
      <c r="A6" s="13" t="s">
        <v>342</v>
      </c>
      <c r="B6" s="318" t="s">
        <v>343</v>
      </c>
      <c r="E6" s="53" t="s">
        <v>344</v>
      </c>
      <c r="F6" s="90" t="s">
        <v>345</v>
      </c>
      <c r="H6" s="10"/>
      <c r="I6" s="433"/>
      <c r="J6" s="434"/>
      <c r="K6" s="434"/>
      <c r="L6" s="434"/>
      <c r="M6" s="434"/>
      <c r="N6" s="435"/>
      <c r="P6" s="444"/>
      <c r="Q6" s="445"/>
      <c r="R6" s="445"/>
      <c r="S6" s="445"/>
      <c r="T6" s="445"/>
      <c r="U6" s="446"/>
    </row>
    <row r="7" spans="1:21" outlineLevel="1">
      <c r="A7" s="13" t="s">
        <v>346</v>
      </c>
      <c r="B7" s="318" t="s">
        <v>173</v>
      </c>
      <c r="E7" s="14"/>
      <c r="H7" s="10"/>
      <c r="I7" s="433"/>
      <c r="J7" s="434"/>
      <c r="K7" s="434"/>
      <c r="L7" s="434"/>
      <c r="M7" s="434"/>
      <c r="N7" s="435"/>
      <c r="P7" s="444"/>
      <c r="Q7" s="445"/>
      <c r="R7" s="445"/>
      <c r="S7" s="445"/>
      <c r="T7" s="445"/>
      <c r="U7" s="446"/>
    </row>
    <row r="8" spans="1:21" ht="41" outlineLevel="1" thickBot="1">
      <c r="A8" s="34" t="s">
        <v>347</v>
      </c>
      <c r="B8" s="89" t="s">
        <v>348</v>
      </c>
      <c r="E8" s="14"/>
      <c r="H8" s="10"/>
      <c r="I8" s="433"/>
      <c r="J8" s="434"/>
      <c r="K8" s="434"/>
      <c r="L8" s="434"/>
      <c r="M8" s="434"/>
      <c r="N8" s="435"/>
      <c r="P8" s="444"/>
      <c r="Q8" s="445"/>
      <c r="R8" s="445"/>
      <c r="S8" s="445"/>
      <c r="T8" s="445"/>
      <c r="U8" s="446"/>
    </row>
    <row r="9" spans="1:21" outlineLevel="1">
      <c r="E9" s="14"/>
      <c r="H9" s="10"/>
      <c r="I9" s="433"/>
      <c r="J9" s="434"/>
      <c r="K9" s="434"/>
      <c r="L9" s="434"/>
      <c r="M9" s="434"/>
      <c r="N9" s="435"/>
      <c r="P9" s="444"/>
      <c r="Q9" s="445"/>
      <c r="R9" s="445"/>
      <c r="S9" s="445"/>
      <c r="T9" s="445"/>
      <c r="U9" s="446"/>
    </row>
    <row r="10" spans="1:21" ht="14" outlineLevel="1" thickBot="1">
      <c r="A10" s="32" t="s">
        <v>349</v>
      </c>
      <c r="B10" s="35">
        <f>Baseline!B10</f>
        <v>2027</v>
      </c>
      <c r="E10" s="14"/>
      <c r="H10" s="10"/>
      <c r="I10" s="433"/>
      <c r="J10" s="434"/>
      <c r="K10" s="434"/>
      <c r="L10" s="434"/>
      <c r="M10" s="434"/>
      <c r="N10" s="435"/>
      <c r="P10" s="444"/>
      <c r="Q10" s="445"/>
      <c r="R10" s="445"/>
      <c r="S10" s="445"/>
      <c r="T10" s="445"/>
      <c r="U10" s="446"/>
    </row>
    <row r="11" spans="1:21" outlineLevel="1">
      <c r="A11" s="16"/>
      <c r="H11" s="10"/>
      <c r="I11" s="433"/>
      <c r="J11" s="434"/>
      <c r="K11" s="434"/>
      <c r="L11" s="434"/>
      <c r="M11" s="434"/>
      <c r="N11" s="435"/>
      <c r="P11" s="444"/>
      <c r="Q11" s="445"/>
      <c r="R11" s="445"/>
      <c r="S11" s="445"/>
      <c r="T11" s="445"/>
      <c r="U11" s="446"/>
    </row>
    <row r="12" spans="1:21" ht="40.5" outlineLevel="1">
      <c r="A12" s="26" t="s">
        <v>350</v>
      </c>
      <c r="B12" s="26" t="s">
        <v>351</v>
      </c>
      <c r="C12" s="26" t="s">
        <v>352</v>
      </c>
      <c r="D12" s="26" t="s">
        <v>353</v>
      </c>
      <c r="E12" s="26" t="s">
        <v>354</v>
      </c>
      <c r="F12" s="26" t="s">
        <v>355</v>
      </c>
      <c r="G12" s="26" t="s">
        <v>356</v>
      </c>
      <c r="I12" s="433"/>
      <c r="J12" s="434"/>
      <c r="K12" s="434"/>
      <c r="L12" s="434"/>
      <c r="M12" s="434"/>
      <c r="N12" s="435"/>
      <c r="P12" s="444"/>
      <c r="Q12" s="445"/>
      <c r="R12" s="445"/>
      <c r="S12" s="445"/>
      <c r="T12" s="445"/>
      <c r="U12" s="446"/>
    </row>
    <row r="13" spans="1:21" outlineLevel="1">
      <c r="A13" s="58">
        <v>2035</v>
      </c>
      <c r="B13" s="21">
        <f t="shared" ref="B13:B18" si="0">INDEX($E$204:$AW$204,1,MATCH($A13,$E$53:$BB$53,0))</f>
        <v>-77.445918966828003</v>
      </c>
      <c r="C13" s="21">
        <f>B13-Baseline!B13</f>
        <v>-3.6436322894239908</v>
      </c>
      <c r="D13" s="21">
        <f t="shared" ref="D13:D18" si="1">INDEX($E$205:$AW$205,1,MATCH($A13,$E$53:$BB$53,0))</f>
        <v>-63.083143407448887</v>
      </c>
      <c r="E13" s="21">
        <f>D13-Baseline!D13</f>
        <v>-3.9020580074854294</v>
      </c>
      <c r="F13" s="21">
        <f t="shared" ref="F13:F18" si="2">INDEX($E$206:$AW$206,1,MATCH($A13,$E$53:$BB$53,0))</f>
        <v>-91.807451532151518</v>
      </c>
      <c r="G13" s="21">
        <f>F13-Baseline!F13</f>
        <v>-3.3854943695319122</v>
      </c>
      <c r="I13" s="433"/>
      <c r="J13" s="434"/>
      <c r="K13" s="434"/>
      <c r="L13" s="434"/>
      <c r="M13" s="434"/>
      <c r="N13" s="435"/>
      <c r="P13" s="444"/>
      <c r="Q13" s="445"/>
      <c r="R13" s="445"/>
      <c r="S13" s="445"/>
      <c r="T13" s="445"/>
      <c r="U13" s="446"/>
    </row>
    <row r="14" spans="1:21" outlineLevel="1">
      <c r="A14" s="58">
        <v>2040</v>
      </c>
      <c r="B14" s="21">
        <f t="shared" si="0"/>
        <v>-113.65329546098815</v>
      </c>
      <c r="C14" s="21">
        <f>B14-Baseline!B14</f>
        <v>0.77748394837229284</v>
      </c>
      <c r="D14" s="21">
        <f t="shared" si="1"/>
        <v>-90.86047910445096</v>
      </c>
      <c r="E14" s="21">
        <f>D14-Baseline!D14</f>
        <v>0.29519062083298309</v>
      </c>
      <c r="F14" s="21">
        <f t="shared" si="2"/>
        <v>-136.46794778012622</v>
      </c>
      <c r="G14" s="21">
        <f>F14-Baseline!F14</f>
        <v>1.2600853656253719</v>
      </c>
      <c r="I14" s="433"/>
      <c r="J14" s="434"/>
      <c r="K14" s="434"/>
      <c r="L14" s="434"/>
      <c r="M14" s="434"/>
      <c r="N14" s="435"/>
      <c r="P14" s="444"/>
      <c r="Q14" s="445"/>
      <c r="R14" s="445"/>
      <c r="S14" s="445"/>
      <c r="T14" s="445"/>
      <c r="U14" s="446"/>
    </row>
    <row r="15" spans="1:21" outlineLevel="1">
      <c r="A15" s="58">
        <v>2045</v>
      </c>
      <c r="B15" s="21">
        <f t="shared" si="0"/>
        <v>-149.45828102287058</v>
      </c>
      <c r="C15" s="21">
        <f>B15-Baseline!B15</f>
        <v>5.288687381812764</v>
      </c>
      <c r="D15" s="21">
        <f t="shared" si="1"/>
        <v>-117.82265236299504</v>
      </c>
      <c r="E15" s="21">
        <f>D15-Baseline!D15</f>
        <v>4.5497945566331595</v>
      </c>
      <c r="F15" s="21">
        <f t="shared" si="2"/>
        <v>-181.10337303027319</v>
      </c>
      <c r="G15" s="21">
        <f>F15-Baseline!F15</f>
        <v>6.0275329134688889</v>
      </c>
      <c r="I15" s="433"/>
      <c r="J15" s="434"/>
      <c r="K15" s="434"/>
      <c r="L15" s="434"/>
      <c r="M15" s="434"/>
      <c r="N15" s="435"/>
      <c r="P15" s="444"/>
      <c r="Q15" s="445"/>
      <c r="R15" s="445"/>
      <c r="S15" s="445"/>
      <c r="T15" s="445"/>
      <c r="U15" s="446"/>
    </row>
    <row r="16" spans="1:21" outlineLevel="1">
      <c r="A16" s="58">
        <v>2050</v>
      </c>
      <c r="B16" s="21">
        <f t="shared" si="0"/>
        <v>-185.28959611426407</v>
      </c>
      <c r="C16" s="21">
        <f>B16-Baseline!B16</f>
        <v>9.7686279550657389</v>
      </c>
      <c r="D16" s="21">
        <f t="shared" si="1"/>
        <v>-144.38241909484771</v>
      </c>
      <c r="E16" s="21">
        <f>D16-Baseline!D16</f>
        <v>8.734752306302255</v>
      </c>
      <c r="F16" s="21">
        <f t="shared" si="2"/>
        <v>-226.18363132947022</v>
      </c>
      <c r="G16" s="21">
        <f>F16-Baseline!F16</f>
        <v>10.801731209154127</v>
      </c>
      <c r="I16" s="433"/>
      <c r="J16" s="434"/>
      <c r="K16" s="434"/>
      <c r="L16" s="434"/>
      <c r="M16" s="434"/>
      <c r="N16" s="435"/>
      <c r="P16" s="444"/>
      <c r="Q16" s="445"/>
      <c r="R16" s="445"/>
      <c r="S16" s="445"/>
      <c r="T16" s="445"/>
      <c r="U16" s="446"/>
    </row>
    <row r="17" spans="1:21" outlineLevel="1">
      <c r="A17" s="58">
        <v>2060</v>
      </c>
      <c r="B17" s="21">
        <f t="shared" si="0"/>
        <v>-726.39962403089612</v>
      </c>
      <c r="C17" s="21">
        <f>B17-Baseline!B17</f>
        <v>93.496099901096727</v>
      </c>
      <c r="D17" s="21">
        <f t="shared" si="1"/>
        <v>-485.86836506390489</v>
      </c>
      <c r="E17" s="21">
        <f>D17-Baseline!D17</f>
        <v>85.103357009591377</v>
      </c>
      <c r="F17" s="21">
        <f t="shared" si="2"/>
        <v>-965.04211900932546</v>
      </c>
      <c r="G17" s="21">
        <f>F17-Baseline!F17</f>
        <v>101.81785087980438</v>
      </c>
      <c r="I17" s="433"/>
      <c r="J17" s="434"/>
      <c r="K17" s="434"/>
      <c r="L17" s="434"/>
      <c r="M17" s="434"/>
      <c r="N17" s="435"/>
      <c r="P17" s="444"/>
      <c r="Q17" s="445"/>
      <c r="R17" s="445"/>
      <c r="S17" s="445"/>
      <c r="T17" s="445"/>
      <c r="U17" s="446"/>
    </row>
    <row r="18" spans="1:21" outlineLevel="1">
      <c r="A18" s="58">
        <v>2070</v>
      </c>
      <c r="B18" s="21">
        <f t="shared" si="0"/>
        <v>-1306.0901751917256</v>
      </c>
      <c r="C18" s="21">
        <f>B18-Baseline!B18</f>
        <v>170.46437600235322</v>
      </c>
      <c r="D18" s="21">
        <f t="shared" si="1"/>
        <v>-840.84398136379866</v>
      </c>
      <c r="E18" s="21">
        <f>D18-Baseline!D18</f>
        <v>152.62731449281262</v>
      </c>
      <c r="F18" s="21">
        <f t="shared" si="2"/>
        <v>-1765.5711501626838</v>
      </c>
      <c r="G18" s="21">
        <f>F18-Baseline!F18</f>
        <v>188.06743128803896</v>
      </c>
      <c r="I18" s="436"/>
      <c r="J18" s="437"/>
      <c r="K18" s="437"/>
      <c r="L18" s="437"/>
      <c r="M18" s="437"/>
      <c r="N18" s="438"/>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30" t="s">
        <v>510</v>
      </c>
      <c r="J21" s="442"/>
      <c r="K21" s="442"/>
      <c r="L21" s="442"/>
      <c r="M21" s="442"/>
      <c r="N21" s="443"/>
      <c r="P21" s="430" t="s">
        <v>169</v>
      </c>
      <c r="Q21" s="431"/>
      <c r="R21" s="431"/>
      <c r="S21" s="431"/>
      <c r="T21" s="431"/>
      <c r="U21" s="432"/>
    </row>
    <row r="22" spans="1:21" ht="12.75" customHeight="1" outlineLevel="1">
      <c r="A22" s="154"/>
      <c r="B22" s="155"/>
      <c r="I22" s="444"/>
      <c r="J22" s="445"/>
      <c r="K22" s="445"/>
      <c r="L22" s="445"/>
      <c r="M22" s="445"/>
      <c r="N22" s="446"/>
      <c r="P22" s="433"/>
      <c r="Q22" s="434"/>
      <c r="R22" s="434"/>
      <c r="S22" s="434"/>
      <c r="T22" s="434"/>
      <c r="U22" s="435"/>
    </row>
    <row r="23" spans="1:21" outlineLevel="1">
      <c r="A23" s="154"/>
      <c r="B23" s="465" t="s">
        <v>361</v>
      </c>
      <c r="C23" s="466"/>
      <c r="D23" s="466"/>
      <c r="E23" s="466"/>
      <c r="F23" s="466"/>
      <c r="G23" s="467"/>
      <c r="I23" s="444"/>
      <c r="J23" s="445"/>
      <c r="K23" s="445"/>
      <c r="L23" s="445"/>
      <c r="M23" s="445"/>
      <c r="N23" s="446"/>
      <c r="P23" s="433"/>
      <c r="Q23" s="434"/>
      <c r="R23" s="434"/>
      <c r="S23" s="434"/>
      <c r="T23" s="434"/>
      <c r="U23" s="435"/>
    </row>
    <row r="24" spans="1:21" outlineLevel="1">
      <c r="B24" s="17">
        <v>2027</v>
      </c>
      <c r="C24" s="17">
        <v>2028</v>
      </c>
      <c r="D24" s="17">
        <v>2029</v>
      </c>
      <c r="E24" s="17">
        <v>2030</v>
      </c>
      <c r="F24" s="17">
        <v>2031</v>
      </c>
      <c r="G24" s="17" t="s">
        <v>362</v>
      </c>
      <c r="I24" s="444"/>
      <c r="J24" s="445"/>
      <c r="K24" s="445"/>
      <c r="L24" s="445"/>
      <c r="M24" s="445"/>
      <c r="N24" s="446"/>
      <c r="P24" s="433"/>
      <c r="Q24" s="434"/>
      <c r="R24" s="434"/>
      <c r="S24" s="434"/>
      <c r="T24" s="434"/>
      <c r="U24" s="435"/>
    </row>
    <row r="25" spans="1:21" ht="14" outlineLevel="1" thickBot="1">
      <c r="B25" s="30" t="s">
        <v>363</v>
      </c>
      <c r="C25" s="30" t="s">
        <v>363</v>
      </c>
      <c r="D25" s="30" t="s">
        <v>363</v>
      </c>
      <c r="E25" s="30" t="s">
        <v>363</v>
      </c>
      <c r="F25" s="30" t="s">
        <v>363</v>
      </c>
      <c r="G25" s="30" t="s">
        <v>363</v>
      </c>
      <c r="I25" s="444"/>
      <c r="J25" s="445"/>
      <c r="K25" s="445"/>
      <c r="L25" s="445"/>
      <c r="M25" s="445"/>
      <c r="N25" s="446"/>
      <c r="P25" s="433"/>
      <c r="Q25" s="434"/>
      <c r="R25" s="434"/>
      <c r="S25" s="434"/>
      <c r="T25" s="434"/>
      <c r="U25" s="435"/>
    </row>
    <row r="26" spans="1:21" outlineLevel="1">
      <c r="A26" s="54" t="s">
        <v>364</v>
      </c>
      <c r="B26" s="21">
        <f>E64</f>
        <v>-3.04</v>
      </c>
      <c r="C26" s="21">
        <f>F64</f>
        <v>-2.96</v>
      </c>
      <c r="D26" s="21">
        <f>G64</f>
        <v>-2.76</v>
      </c>
      <c r="E26" s="21">
        <f>H64</f>
        <v>-2.96</v>
      </c>
      <c r="F26" s="21">
        <f>I64</f>
        <v>-3.04</v>
      </c>
      <c r="G26" s="21">
        <f>SUM(J64:BB64)</f>
        <v>0</v>
      </c>
      <c r="I26" s="444"/>
      <c r="J26" s="445"/>
      <c r="K26" s="445"/>
      <c r="L26" s="445"/>
      <c r="M26" s="445"/>
      <c r="N26" s="446"/>
      <c r="P26" s="433"/>
      <c r="Q26" s="434"/>
      <c r="R26" s="434"/>
      <c r="S26" s="434"/>
      <c r="T26" s="434"/>
      <c r="U26" s="435"/>
    </row>
    <row r="27" spans="1:21" outlineLevel="1">
      <c r="A27" s="54" t="s">
        <v>365</v>
      </c>
      <c r="B27" s="21">
        <f>E71+E77</f>
        <v>-0.52480319214488924</v>
      </c>
      <c r="C27" s="21">
        <f>F71+F77</f>
        <v>-0.53444519488435249</v>
      </c>
      <c r="D27" s="21">
        <f>G71+G77</f>
        <v>-0.54854585229174979</v>
      </c>
      <c r="E27" s="21">
        <f>H71+H77</f>
        <v>-0.56128148875494221</v>
      </c>
      <c r="F27" s="21">
        <f>I71+I77</f>
        <v>-0.57383874848738714</v>
      </c>
      <c r="G27" s="21">
        <f>SUM(J71:BB71)+SUM(J77:BB77)</f>
        <v>-404.44802149766895</v>
      </c>
      <c r="I27" s="444"/>
      <c r="J27" s="445"/>
      <c r="K27" s="445"/>
      <c r="L27" s="445"/>
      <c r="M27" s="445"/>
      <c r="N27" s="446"/>
      <c r="P27" s="433"/>
      <c r="Q27" s="434"/>
      <c r="R27" s="434"/>
      <c r="S27" s="434"/>
      <c r="T27" s="434"/>
      <c r="U27" s="435"/>
    </row>
    <row r="28" spans="1:21" outlineLevel="1">
      <c r="A28" s="154"/>
      <c r="B28" s="248"/>
      <c r="C28" s="248"/>
      <c r="D28" s="248"/>
      <c r="E28" s="248"/>
      <c r="F28" s="248"/>
      <c r="G28" s="248"/>
      <c r="I28" s="444"/>
      <c r="J28" s="445"/>
      <c r="K28" s="445"/>
      <c r="L28" s="445"/>
      <c r="M28" s="445"/>
      <c r="N28" s="446"/>
      <c r="P28" s="433"/>
      <c r="Q28" s="434"/>
      <c r="R28" s="434"/>
      <c r="S28" s="434"/>
      <c r="T28" s="434"/>
      <c r="U28" s="435"/>
    </row>
    <row r="29" spans="1:21" ht="14" outlineLevel="1" thickBot="1">
      <c r="A29" s="154"/>
      <c r="B29" s="248"/>
      <c r="C29" s="248"/>
      <c r="D29" s="248"/>
      <c r="E29" s="248"/>
      <c r="F29" s="248"/>
      <c r="G29" s="248"/>
      <c r="I29" s="444"/>
      <c r="J29" s="445"/>
      <c r="K29" s="445"/>
      <c r="L29" s="445"/>
      <c r="M29" s="445"/>
      <c r="N29" s="446"/>
      <c r="P29" s="433"/>
      <c r="Q29" s="434"/>
      <c r="R29" s="434"/>
      <c r="S29" s="434"/>
      <c r="T29" s="434"/>
      <c r="U29" s="435"/>
    </row>
    <row r="30" spans="1:21" ht="14" outlineLevel="1" thickBot="1">
      <c r="A30" s="308"/>
      <c r="B30" s="309" t="s">
        <v>366</v>
      </c>
      <c r="C30" s="310" t="s">
        <v>367</v>
      </c>
      <c r="D30" s="469" t="s">
        <v>323</v>
      </c>
      <c r="E30" s="470"/>
      <c r="F30" s="470"/>
      <c r="G30" s="471"/>
      <c r="I30" s="444"/>
      <c r="J30" s="445"/>
      <c r="K30" s="445"/>
      <c r="L30" s="445"/>
      <c r="M30" s="445"/>
      <c r="N30" s="446"/>
      <c r="P30" s="433"/>
      <c r="Q30" s="434"/>
      <c r="R30" s="434"/>
      <c r="S30" s="434"/>
      <c r="T30" s="434"/>
      <c r="U30" s="435"/>
    </row>
    <row r="31" spans="1:21" outlineLevel="1">
      <c r="A31" s="462" t="s">
        <v>368</v>
      </c>
      <c r="B31" s="331" t="s">
        <v>511</v>
      </c>
      <c r="C31" s="307">
        <v>49</v>
      </c>
      <c r="D31" s="483" t="s">
        <v>512</v>
      </c>
      <c r="E31" s="484"/>
      <c r="F31" s="484"/>
      <c r="G31" s="485"/>
      <c r="I31" s="444"/>
      <c r="J31" s="445"/>
      <c r="K31" s="445"/>
      <c r="L31" s="445"/>
      <c r="M31" s="445"/>
      <c r="N31" s="446"/>
      <c r="P31" s="433"/>
      <c r="Q31" s="434"/>
      <c r="R31" s="434"/>
      <c r="S31" s="434"/>
      <c r="T31" s="434"/>
      <c r="U31" s="435"/>
    </row>
    <row r="32" spans="1:21" outlineLevel="1">
      <c r="A32" s="462"/>
      <c r="B32" s="331" t="s">
        <v>513</v>
      </c>
      <c r="C32" s="252">
        <v>13</v>
      </c>
      <c r="D32" s="436"/>
      <c r="E32" s="437"/>
      <c r="F32" s="437"/>
      <c r="G32" s="486"/>
      <c r="I32" s="444"/>
      <c r="J32" s="445"/>
      <c r="K32" s="445"/>
      <c r="L32" s="445"/>
      <c r="M32" s="445"/>
      <c r="N32" s="446"/>
      <c r="P32" s="433"/>
      <c r="Q32" s="434"/>
      <c r="R32" s="434"/>
      <c r="S32" s="434"/>
      <c r="T32" s="434"/>
      <c r="U32" s="435"/>
    </row>
    <row r="33" spans="1:21" outlineLevel="1">
      <c r="A33" s="462"/>
      <c r="B33" s="312"/>
      <c r="C33" s="252"/>
      <c r="D33" s="411"/>
      <c r="E33" s="411"/>
      <c r="F33" s="411"/>
      <c r="G33" s="412"/>
      <c r="I33" s="444"/>
      <c r="J33" s="445"/>
      <c r="K33" s="445"/>
      <c r="L33" s="445"/>
      <c r="M33" s="445"/>
      <c r="N33" s="446"/>
      <c r="P33" s="433"/>
      <c r="Q33" s="434"/>
      <c r="R33" s="434"/>
      <c r="S33" s="434"/>
      <c r="T33" s="434"/>
      <c r="U33" s="435"/>
    </row>
    <row r="34" spans="1:21" outlineLevel="1">
      <c r="A34" s="462"/>
      <c r="B34" s="312"/>
      <c r="C34" s="252"/>
      <c r="D34" s="411"/>
      <c r="E34" s="411"/>
      <c r="F34" s="411"/>
      <c r="G34" s="412"/>
      <c r="I34" s="444"/>
      <c r="J34" s="445"/>
      <c r="K34" s="445"/>
      <c r="L34" s="445"/>
      <c r="M34" s="445"/>
      <c r="N34" s="446"/>
      <c r="P34" s="433"/>
      <c r="Q34" s="434"/>
      <c r="R34" s="434"/>
      <c r="S34" s="434"/>
      <c r="T34" s="434"/>
      <c r="U34" s="435"/>
    </row>
    <row r="35" spans="1:21" outlineLevel="1">
      <c r="A35" s="462"/>
      <c r="B35" s="312"/>
      <c r="C35" s="252"/>
      <c r="D35" s="411"/>
      <c r="E35" s="411"/>
      <c r="F35" s="411"/>
      <c r="G35" s="412"/>
      <c r="I35" s="444"/>
      <c r="J35" s="445"/>
      <c r="K35" s="445"/>
      <c r="L35" s="445"/>
      <c r="M35" s="445"/>
      <c r="N35" s="446"/>
      <c r="P35" s="433"/>
      <c r="Q35" s="434"/>
      <c r="R35" s="434"/>
      <c r="S35" s="434"/>
      <c r="T35" s="434"/>
      <c r="U35" s="435"/>
    </row>
    <row r="36" spans="1:21" outlineLevel="1">
      <c r="A36" s="462"/>
      <c r="B36" s="312"/>
      <c r="C36" s="252"/>
      <c r="D36" s="411"/>
      <c r="E36" s="411"/>
      <c r="F36" s="411"/>
      <c r="G36" s="412"/>
      <c r="I36" s="444"/>
      <c r="J36" s="445"/>
      <c r="K36" s="445"/>
      <c r="L36" s="445"/>
      <c r="M36" s="445"/>
      <c r="N36" s="446"/>
      <c r="P36" s="433"/>
      <c r="Q36" s="434"/>
      <c r="R36" s="434"/>
      <c r="S36" s="434"/>
      <c r="T36" s="434"/>
      <c r="U36" s="435"/>
    </row>
    <row r="37" spans="1:21" outlineLevel="1">
      <c r="A37" s="462"/>
      <c r="B37" s="312"/>
      <c r="C37" s="252"/>
      <c r="D37" s="411"/>
      <c r="E37" s="411"/>
      <c r="F37" s="411"/>
      <c r="G37" s="412"/>
      <c r="I37" s="444"/>
      <c r="J37" s="445"/>
      <c r="K37" s="445"/>
      <c r="L37" s="445"/>
      <c r="M37" s="445"/>
      <c r="N37" s="446"/>
      <c r="P37" s="433"/>
      <c r="Q37" s="434"/>
      <c r="R37" s="434"/>
      <c r="S37" s="434"/>
      <c r="T37" s="434"/>
      <c r="U37" s="435"/>
    </row>
    <row r="38" spans="1:21" outlineLevel="1">
      <c r="A38" s="462"/>
      <c r="B38" s="312"/>
      <c r="C38" s="252"/>
      <c r="D38" s="411"/>
      <c r="E38" s="411"/>
      <c r="F38" s="411"/>
      <c r="G38" s="412"/>
      <c r="I38" s="444"/>
      <c r="J38" s="445"/>
      <c r="K38" s="445"/>
      <c r="L38" s="445"/>
      <c r="M38" s="445"/>
      <c r="N38" s="446"/>
      <c r="P38" s="433"/>
      <c r="Q38" s="434"/>
      <c r="R38" s="434"/>
      <c r="S38" s="434"/>
      <c r="T38" s="434"/>
      <c r="U38" s="435"/>
    </row>
    <row r="39" spans="1:21" outlineLevel="1">
      <c r="A39" s="462"/>
      <c r="B39" s="312"/>
      <c r="C39" s="252"/>
      <c r="D39" s="411"/>
      <c r="E39" s="411"/>
      <c r="F39" s="411"/>
      <c r="G39" s="412"/>
      <c r="I39" s="444"/>
      <c r="J39" s="445"/>
      <c r="K39" s="445"/>
      <c r="L39" s="445"/>
      <c r="M39" s="445"/>
      <c r="N39" s="446"/>
      <c r="P39" s="433"/>
      <c r="Q39" s="434"/>
      <c r="R39" s="434"/>
      <c r="S39" s="434"/>
      <c r="T39" s="434"/>
      <c r="U39" s="435"/>
    </row>
    <row r="40" spans="1:21" ht="14" outlineLevel="1" thickBot="1">
      <c r="A40" s="463"/>
      <c r="B40" s="313"/>
      <c r="C40" s="314"/>
      <c r="D40" s="472"/>
      <c r="E40" s="472"/>
      <c r="F40" s="472"/>
      <c r="G40" s="473"/>
      <c r="I40" s="444"/>
      <c r="J40" s="445"/>
      <c r="K40" s="445"/>
      <c r="L40" s="445"/>
      <c r="M40" s="445"/>
      <c r="N40" s="446"/>
      <c r="P40" s="433"/>
      <c r="Q40" s="434"/>
      <c r="R40" s="434"/>
      <c r="S40" s="434"/>
      <c r="T40" s="434"/>
      <c r="U40" s="435"/>
    </row>
    <row r="41" spans="1:21" outlineLevel="1">
      <c r="A41" s="154"/>
      <c r="B41" s="248"/>
      <c r="C41" s="248"/>
      <c r="D41" s="248"/>
      <c r="E41" s="248"/>
      <c r="F41" s="248"/>
      <c r="G41" s="248"/>
      <c r="I41" s="444"/>
      <c r="J41" s="445"/>
      <c r="K41" s="445"/>
      <c r="L41" s="445"/>
      <c r="M41" s="445"/>
      <c r="N41" s="446"/>
      <c r="P41" s="433"/>
      <c r="Q41" s="434"/>
      <c r="R41" s="434"/>
      <c r="S41" s="434"/>
      <c r="T41" s="434"/>
      <c r="U41" s="435"/>
    </row>
    <row r="42" spans="1:21" outlineLevel="1">
      <c r="A42" s="154"/>
      <c r="B42" s="248"/>
      <c r="C42" s="248"/>
      <c r="D42" s="248"/>
      <c r="E42" s="248"/>
      <c r="F42" s="248"/>
      <c r="G42" s="248"/>
      <c r="I42" s="444"/>
      <c r="J42" s="445"/>
      <c r="K42" s="445"/>
      <c r="L42" s="445"/>
      <c r="M42" s="445"/>
      <c r="N42" s="446"/>
      <c r="P42" s="433"/>
      <c r="Q42" s="434"/>
      <c r="R42" s="434"/>
      <c r="S42" s="434"/>
      <c r="T42" s="434"/>
      <c r="U42" s="435"/>
    </row>
    <row r="43" spans="1:21" outlineLevel="1">
      <c r="A43" s="154"/>
      <c r="B43" s="248"/>
      <c r="C43" s="248"/>
      <c r="D43" s="248"/>
      <c r="E43" s="248"/>
      <c r="F43" s="248"/>
      <c r="G43" s="248"/>
      <c r="I43" s="444"/>
      <c r="J43" s="445"/>
      <c r="K43" s="445"/>
      <c r="L43" s="445"/>
      <c r="M43" s="445"/>
      <c r="N43" s="446"/>
      <c r="P43" s="433"/>
      <c r="Q43" s="434"/>
      <c r="R43" s="434"/>
      <c r="S43" s="434"/>
      <c r="T43" s="434"/>
      <c r="U43" s="435"/>
    </row>
    <row r="44" spans="1:21" outlineLevel="1">
      <c r="A44" s="154"/>
      <c r="B44" s="248"/>
      <c r="C44" s="248"/>
      <c r="D44" s="248"/>
      <c r="E44" s="248"/>
      <c r="F44" s="248"/>
      <c r="G44" s="248"/>
      <c r="I44" s="444"/>
      <c r="J44" s="445"/>
      <c r="K44" s="445"/>
      <c r="L44" s="445"/>
      <c r="M44" s="445"/>
      <c r="N44" s="446"/>
      <c r="P44" s="433"/>
      <c r="Q44" s="434"/>
      <c r="R44" s="434"/>
      <c r="S44" s="434"/>
      <c r="T44" s="434"/>
      <c r="U44" s="435"/>
    </row>
    <row r="45" spans="1:21" outlineLevel="1">
      <c r="A45" s="154"/>
      <c r="B45" s="248"/>
      <c r="C45" s="248"/>
      <c r="D45" s="248"/>
      <c r="E45" s="248"/>
      <c r="F45" s="248"/>
      <c r="G45" s="248"/>
      <c r="I45" s="447"/>
      <c r="J45" s="448"/>
      <c r="K45" s="448"/>
      <c r="L45" s="448"/>
      <c r="M45" s="448"/>
      <c r="N45" s="449"/>
      <c r="P45" s="436"/>
      <c r="Q45" s="437"/>
      <c r="R45" s="437"/>
      <c r="S45" s="437"/>
      <c r="T45" s="437"/>
      <c r="U45" s="438"/>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t="s">
        <v>281</v>
      </c>
      <c r="D54" s="124" t="s">
        <v>381</v>
      </c>
      <c r="E54" s="242">
        <v>-2.8</v>
      </c>
      <c r="F54" s="242">
        <v>-2.8</v>
      </c>
      <c r="G54" s="242">
        <v>-2.52</v>
      </c>
      <c r="H54" s="242">
        <v>-2.8</v>
      </c>
      <c r="I54" s="242">
        <v>-2.8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t="s">
        <v>290</v>
      </c>
      <c r="D55" s="2" t="s">
        <v>381</v>
      </c>
      <c r="E55" s="241">
        <v>-0.24</v>
      </c>
      <c r="F55" s="241">
        <v>-0.16</v>
      </c>
      <c r="G55" s="241">
        <v>-0.24</v>
      </c>
      <c r="H55" s="241">
        <v>-0.16</v>
      </c>
      <c r="I55" s="241">
        <v>-0.24</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t="s">
        <v>281</v>
      </c>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-3.04</v>
      </c>
      <c r="F64" s="23">
        <f t="shared" ref="F64:BB64" si="3">SUM(F54:F63)</f>
        <v>-2.96</v>
      </c>
      <c r="G64" s="23">
        <f t="shared" si="3"/>
        <v>-2.76</v>
      </c>
      <c r="H64" s="23">
        <f t="shared" si="3"/>
        <v>-2.96</v>
      </c>
      <c r="I64" s="23">
        <f t="shared" si="3"/>
        <v>-3.04</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-0.52480319214488924</v>
      </c>
      <c r="F75" s="275">
        <f>-F158*'Fixed Data'!$B$27/10^2</f>
        <v>-0.53444519488435249</v>
      </c>
      <c r="G75" s="275">
        <f>-G158*'Fixed Data'!$B$27/10^2</f>
        <v>-0.54854585229174979</v>
      </c>
      <c r="H75" s="275">
        <f>-H158*'Fixed Data'!$B$27/10^2</f>
        <v>-0.56128148875494221</v>
      </c>
      <c r="I75" s="275">
        <f>-I158*'Fixed Data'!$B$27/10^2</f>
        <v>-0.57383874848738714</v>
      </c>
      <c r="J75" s="275">
        <f>-J158*'Fixed Data'!$B$27/10^2</f>
        <v>-0.5901127581906026</v>
      </c>
      <c r="K75" s="275">
        <f>-K158*'Fixed Data'!$B$27/10^2</f>
        <v>-0.60689246993168666</v>
      </c>
      <c r="L75" s="275">
        <f>-L158*'Fixed Data'!$B$27/10^2</f>
        <v>-0.62419395456152205</v>
      </c>
      <c r="M75" s="275">
        <f>-M158*'Fixed Data'!$B$27/10^2</f>
        <v>-0.64202972306694239</v>
      </c>
      <c r="N75" s="275">
        <f>-N158*'Fixed Data'!$B$27/10^2</f>
        <v>-0.66042020755300646</v>
      </c>
      <c r="O75" s="275">
        <f>-O158*'Fixed Data'!$B$27/10^2</f>
        <v>-0.67938378101718688</v>
      </c>
      <c r="P75" s="275">
        <f>-P158*'Fixed Data'!$B$27/10^2</f>
        <v>-0.69893875477688772</v>
      </c>
      <c r="Q75" s="275">
        <f>-Q158*'Fixed Data'!$B$27/10^2</f>
        <v>-0.71910405244252307</v>
      </c>
      <c r="R75" s="275">
        <f>-R158*'Fixed Data'!$B$27/10^2</f>
        <v>-0.73989877620370759</v>
      </c>
      <c r="S75" s="275">
        <f>-S158*'Fixed Data'!$B$27/10^2</f>
        <v>-0.76134350669351025</v>
      </c>
      <c r="T75" s="275">
        <f>-T158*'Fixed Data'!$B$27/10^2</f>
        <v>-0.78345921393330231</v>
      </c>
      <c r="U75" s="275">
        <f>-U158*'Fixed Data'!$B$27/10^2</f>
        <v>-0.80626750044689177</v>
      </c>
      <c r="V75" s="275">
        <f>-V158*'Fixed Data'!$B$27/10^2</f>
        <v>-0.82979070103047547</v>
      </c>
      <c r="W75" s="275">
        <f>-W158*'Fixed Data'!$B$27/10^2</f>
        <v>-0.85405191002409464</v>
      </c>
      <c r="X75" s="275">
        <f>-X158*'Fixed Data'!$B$27/10^2</f>
        <v>-0.8790750098602661</v>
      </c>
      <c r="Y75" s="275">
        <f>-Y158*'Fixed Data'!$B$27/10^2</f>
        <v>-0.90488469735877486</v>
      </c>
      <c r="Z75" s="275">
        <f>-Z158*'Fixed Data'!$B$27/10^2</f>
        <v>-0.93150651828554198</v>
      </c>
      <c r="AA75" s="275">
        <f>-AA158*'Fixed Data'!$B$27/10^2</f>
        <v>-0.95896689665253687</v>
      </c>
      <c r="AB75" s="275">
        <f>-AB158*'Fixed Data'!$B$27/10^2</f>
        <v>-0.98729316777408638</v>
      </c>
      <c r="AC75" s="275">
        <f>-AC158*'Fixed Data'!$B$27/10^2</f>
        <v>-10.164993617998412</v>
      </c>
      <c r="AD75" s="275">
        <f>-AD158*'Fixed Data'!$B$27/10^2</f>
        <v>-10.466432476362145</v>
      </c>
      <c r="AE75" s="275">
        <f>-AE158*'Fixed Data'!$B$27/10^2</f>
        <v>-10.777408560908771</v>
      </c>
      <c r="AF75" s="275">
        <f>-AF158*'Fixed Data'!$B$27/10^2</f>
        <v>-11.098235320582731</v>
      </c>
      <c r="AG75" s="275">
        <f>-AG158*'Fixed Data'!$B$27/10^2</f>
        <v>-11.429237165500261</v>
      </c>
      <c r="AH75" s="275">
        <f>-AH158*'Fixed Data'!$B$27/10^2</f>
        <v>-11.770749962794049</v>
      </c>
      <c r="AI75" s="275">
        <f>-AI158*'Fixed Data'!$B$27/10^2</f>
        <v>-12.123121419765926</v>
      </c>
      <c r="AJ75" s="275">
        <f>-AJ158*'Fixed Data'!$B$27/10^2</f>
        <v>-12.486711594757073</v>
      </c>
      <c r="AK75" s="275">
        <f>-AK158*'Fixed Data'!$B$27/10^2</f>
        <v>-12.861893355428711</v>
      </c>
      <c r="AL75" s="275">
        <f>-AL158*'Fixed Data'!$B$27/10^2</f>
        <v>-13.249052882119534</v>
      </c>
      <c r="AM75" s="275">
        <f>-AM158*'Fixed Data'!$B$27/10^2</f>
        <v>-13.645059689706319</v>
      </c>
      <c r="AN75" s="275">
        <f>-AN158*'Fixed Data'!$B$27/10^2</f>
        <v>-14.052150202825425</v>
      </c>
      <c r="AO75" s="275">
        <f>-AO158*'Fixed Data'!$B$27/10^2</f>
        <v>-14.472135929789733</v>
      </c>
      <c r="AP75" s="275">
        <f>-AP158*'Fixed Data'!$B$27/10^2</f>
        <v>-14.905441561538792</v>
      </c>
      <c r="AQ75" s="275">
        <f>-AQ158*'Fixed Data'!$B$27/10^2</f>
        <v>-15.352506716941136</v>
      </c>
      <c r="AR75" s="275">
        <f>-AR158*'Fixed Data'!$B$27/10^2</f>
        <v>-15.808050147156225</v>
      </c>
      <c r="AS75" s="275">
        <f>-AS158*'Fixed Data'!$B$27/10^2</f>
        <v>-16.265407204293133</v>
      </c>
      <c r="AT75" s="275">
        <f>-AT158*'Fixed Data'!$B$27/10^2</f>
        <v>-16.736778701821109</v>
      </c>
      <c r="AU75" s="275">
        <f>-AU158*'Fixed Data'!$B$27/10^2</f>
        <v>-17.222597887756255</v>
      </c>
      <c r="AV75" s="275">
        <f>-AV158*'Fixed Data'!$B$27/10^2</f>
        <v>-17.721877550433376</v>
      </c>
      <c r="AW75" s="275">
        <f>-AW158*'Fixed Data'!$B$27/10^2</f>
        <v>-18.233294618567406</v>
      </c>
      <c r="AX75" s="275">
        <f>-AX158*'Fixed Data'!$B$27/10^2</f>
        <v>-18.760252765143278</v>
      </c>
      <c r="AY75" s="275">
        <f>-AY158*'Fixed Data'!$B$27/10^2</f>
        <v>-19.267401888048269</v>
      </c>
      <c r="AZ75" s="275">
        <f>-AZ158*'Fixed Data'!$B$27/10^2</f>
        <v>-19.776904252080609</v>
      </c>
      <c r="BA75" s="275">
        <f>-BA158*'Fixed Data'!$B$27/10^2</f>
        <v>-20.30189351225799</v>
      </c>
      <c r="BB75" s="275">
        <f>-BB158*'Fixed Data'!$B$27/10^2</f>
        <v>-20.840818913288789</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-0.52480319214488924</v>
      </c>
      <c r="F77" s="23">
        <f t="shared" si="5"/>
        <v>-0.53444519488435249</v>
      </c>
      <c r="G77" s="23">
        <f t="shared" si="5"/>
        <v>-0.54854585229174979</v>
      </c>
      <c r="H77" s="23">
        <f t="shared" si="5"/>
        <v>-0.56128148875494221</v>
      </c>
      <c r="I77" s="23">
        <f t="shared" si="5"/>
        <v>-0.57383874848738714</v>
      </c>
      <c r="J77" s="23">
        <f t="shared" si="5"/>
        <v>-0.5901127581906026</v>
      </c>
      <c r="K77" s="23">
        <f t="shared" si="5"/>
        <v>-0.60689246993168666</v>
      </c>
      <c r="L77" s="23">
        <f t="shared" si="5"/>
        <v>-0.62419395456152205</v>
      </c>
      <c r="M77" s="23">
        <f t="shared" si="5"/>
        <v>-0.64202972306694239</v>
      </c>
      <c r="N77" s="23">
        <f t="shared" si="5"/>
        <v>-0.66042020755300646</v>
      </c>
      <c r="O77" s="23">
        <f t="shared" si="5"/>
        <v>-0.67938378101718688</v>
      </c>
      <c r="P77" s="23">
        <f t="shared" si="5"/>
        <v>-0.69893875477688772</v>
      </c>
      <c r="Q77" s="23">
        <f t="shared" si="5"/>
        <v>-0.71910405244252307</v>
      </c>
      <c r="R77" s="23">
        <f t="shared" si="5"/>
        <v>-0.73989877620370759</v>
      </c>
      <c r="S77" s="23">
        <f t="shared" si="5"/>
        <v>-0.76134350669351025</v>
      </c>
      <c r="T77" s="23">
        <f t="shared" si="5"/>
        <v>-0.78345921393330231</v>
      </c>
      <c r="U77" s="23">
        <f t="shared" si="5"/>
        <v>-0.80626750044689177</v>
      </c>
      <c r="V77" s="23">
        <f t="shared" si="5"/>
        <v>-0.82979070103047547</v>
      </c>
      <c r="W77" s="23">
        <f t="shared" si="5"/>
        <v>-0.85405191002409464</v>
      </c>
      <c r="X77" s="23">
        <f t="shared" si="5"/>
        <v>-0.8790750098602661</v>
      </c>
      <c r="Y77" s="23">
        <f t="shared" si="5"/>
        <v>-0.90488469735877486</v>
      </c>
      <c r="Z77" s="23">
        <f t="shared" si="5"/>
        <v>-0.93150651828554198</v>
      </c>
      <c r="AA77" s="23">
        <f t="shared" si="5"/>
        <v>-0.95896689665253687</v>
      </c>
      <c r="AB77" s="23">
        <f t="shared" si="5"/>
        <v>-0.98729316777408638</v>
      </c>
      <c r="AC77" s="23">
        <f t="shared" si="5"/>
        <v>-10.164993617998412</v>
      </c>
      <c r="AD77" s="23">
        <f t="shared" si="5"/>
        <v>-10.466432476362145</v>
      </c>
      <c r="AE77" s="23">
        <f t="shared" si="5"/>
        <v>-10.777408560908771</v>
      </c>
      <c r="AF77" s="23">
        <f t="shared" si="5"/>
        <v>-11.098235320582731</v>
      </c>
      <c r="AG77" s="23">
        <f t="shared" si="5"/>
        <v>-11.429237165500261</v>
      </c>
      <c r="AH77" s="23">
        <f t="shared" si="5"/>
        <v>-11.770749962794049</v>
      </c>
      <c r="AI77" s="23">
        <f t="shared" si="5"/>
        <v>-12.123121419765926</v>
      </c>
      <c r="AJ77" s="23">
        <f t="shared" si="5"/>
        <v>-12.486711594757073</v>
      </c>
      <c r="AK77" s="23">
        <f t="shared" ref="AK77:BB77" si="6">SUM(AK75:AK76)</f>
        <v>-12.861893355428711</v>
      </c>
      <c r="AL77" s="23">
        <f t="shared" si="6"/>
        <v>-13.249052882119534</v>
      </c>
      <c r="AM77" s="23">
        <f t="shared" si="6"/>
        <v>-13.645059689706319</v>
      </c>
      <c r="AN77" s="23">
        <f t="shared" si="6"/>
        <v>-14.052150202825425</v>
      </c>
      <c r="AO77" s="23">
        <f t="shared" si="6"/>
        <v>-14.472135929789733</v>
      </c>
      <c r="AP77" s="23">
        <f t="shared" si="6"/>
        <v>-14.905441561538792</v>
      </c>
      <c r="AQ77" s="23">
        <f t="shared" si="6"/>
        <v>-15.352506716941136</v>
      </c>
      <c r="AR77" s="23">
        <f t="shared" si="6"/>
        <v>-15.808050147156225</v>
      </c>
      <c r="AS77" s="23">
        <f t="shared" si="6"/>
        <v>-16.265407204293133</v>
      </c>
      <c r="AT77" s="23">
        <f t="shared" si="6"/>
        <v>-16.736778701821109</v>
      </c>
      <c r="AU77" s="23">
        <f t="shared" si="6"/>
        <v>-17.222597887756255</v>
      </c>
      <c r="AV77" s="23">
        <f t="shared" si="6"/>
        <v>-17.721877550433376</v>
      </c>
      <c r="AW77" s="23">
        <f t="shared" si="6"/>
        <v>-18.233294618567406</v>
      </c>
      <c r="AX77" s="23">
        <f t="shared" si="6"/>
        <v>-18.760252765143278</v>
      </c>
      <c r="AY77" s="23">
        <f t="shared" si="6"/>
        <v>-19.267401888048269</v>
      </c>
      <c r="AZ77" s="23">
        <f t="shared" si="6"/>
        <v>-19.776904252080609</v>
      </c>
      <c r="BA77" s="23">
        <f t="shared" si="6"/>
        <v>-20.30189351225799</v>
      </c>
      <c r="BB77" s="255">
        <f t="shared" si="6"/>
        <v>-20.840818913288789</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-1.0244800000000001</v>
      </c>
      <c r="F82" s="21">
        <f t="shared" si="8"/>
        <v>-0.99752000000000007</v>
      </c>
      <c r="G82" s="21">
        <f t="shared" si="8"/>
        <v>-0.93011999999999995</v>
      </c>
      <c r="H82" s="21">
        <f t="shared" si="8"/>
        <v>-0.99752000000000007</v>
      </c>
      <c r="I82" s="21">
        <f t="shared" si="8"/>
        <v>-1.0244800000000001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-2.01552</v>
      </c>
      <c r="F83" s="21">
        <f t="shared" si="9"/>
        <v>-1.9624799999999998</v>
      </c>
      <c r="G83" s="21">
        <f t="shared" si="9"/>
        <v>-1.8298799999999997</v>
      </c>
      <c r="H83" s="21">
        <f t="shared" si="9"/>
        <v>-1.9624799999999998</v>
      </c>
      <c r="I83" s="21">
        <f t="shared" si="9"/>
        <v>-2.01552</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-8.5373333333333329E-2</v>
      </c>
      <c r="G84" s="21">
        <f>IF($E$82&lt;0,(IF(2050-F$80&lt;=0,0,(2/(2050-F$80+1))*(1-(SUM($E84:F84)/$E$82))*$E$82*'Fixed Data'!D$52)),0)</f>
        <v>-8.1661449275362313E-2</v>
      </c>
      <c r="H84" s="21">
        <f>IF($E$82&lt;0,(IF(2050-G$80&lt;=0,0,(2/(2050-G$80+1))*(1-(SUM($E84:G84)/$E$82))*$E$82*'Fixed Data'!E$52)),0)</f>
        <v>-7.7949565217391312E-2</v>
      </c>
      <c r="I84" s="21">
        <f>IF($E$82&lt;0,(IF(2050-H$80&lt;=0,0,(2/(2050-H$80+1))*(1-(SUM($E84:H84)/$E$82))*$E$82*'Fixed Data'!F$52)),0)</f>
        <v>-7.4237681159420296E-2</v>
      </c>
      <c r="J84" s="21">
        <f>IF($E$82&lt;0,(IF(2050-I$80&lt;=0,0,(2/(2050-I$80+1))*(1-(SUM($E84:I84)/$E$82))*$E$82*'Fixed Data'!G$52)),0)</f>
        <v>-7.0525797101449281E-2</v>
      </c>
      <c r="K84" s="21">
        <f>IF($E$82&lt;0,(IF(2050-J$80&lt;=0,0,(2/(2050-J$80+1))*(1-(SUM($E84:J84)/$E$82))*$E$82*'Fixed Data'!H$52)),0)</f>
        <v>-6.6813913043478265E-2</v>
      </c>
      <c r="L84" s="21">
        <f>IF($E$82&lt;0,(IF(2050-K$80&lt;=0,0,(2/(2050-K$80+1))*(1-(SUM($E84:K84)/$E$82))*$E$82*'Fixed Data'!I$52)),0)</f>
        <v>-6.310202898550725E-2</v>
      </c>
      <c r="M84" s="21">
        <f>IF($E$82&lt;0,(IF(2050-L$80&lt;=0,0,(2/(2050-L$80+1))*(1-(SUM($E84:L84)/$E$82))*$E$82*'Fixed Data'!J$52)),0)</f>
        <v>-5.9390144927536227E-2</v>
      </c>
      <c r="N84" s="21">
        <f>IF($E$82&lt;0,(IF(2050-M$80&lt;=0,0,(2/(2050-M$80+1))*(1-(SUM($E84:M84)/$E$82))*$E$82*'Fixed Data'!K$52)),0)</f>
        <v>-5.5678260869565212E-2</v>
      </c>
      <c r="O84" s="21">
        <f>IF($E$82&lt;0,(IF(2050-N$80&lt;=0,0,(2/(2050-N$80+1))*(1-(SUM($E84:N84)/$E$82))*$E$82*'Fixed Data'!L$52)),0)</f>
        <v>-5.196637681159421E-2</v>
      </c>
      <c r="P84" s="21">
        <f>IF($E$82&lt;0,(IF(2050-O$80&lt;=0,0,(2/(2050-O$80+1))*(1-(SUM($E84:O84)/$E$82))*$E$82*'Fixed Data'!M$52)),0)</f>
        <v>-4.8254492753623195E-2</v>
      </c>
      <c r="Q84" s="21">
        <f>IF($E$82&lt;0,(IF(2050-P$80&lt;=0,0,(2/(2050-P$80+1))*(1-(SUM($E84:P84)/$E$82))*$E$82*'Fixed Data'!N$52)),0)</f>
        <v>-4.4542608695652179E-2</v>
      </c>
      <c r="R84" s="21">
        <f>IF($E$82&lt;0,(IF(2050-Q$80&lt;=0,0,(2/(2050-Q$80+1))*(1-(SUM($E84:Q84)/$E$82))*$E$82*'Fixed Data'!O$52)),0)</f>
        <v>-4.0830724637681171E-2</v>
      </c>
      <c r="S84" s="21">
        <f>IF($E$82&lt;0,(IF(2050-R$80&lt;=0,0,(2/(2050-R$80+1))*(1-(SUM($E84:R84)/$E$82))*$E$82*'Fixed Data'!P$52)),0)</f>
        <v>-3.7118840579710148E-2</v>
      </c>
      <c r="T84" s="21">
        <f>IF($E$82&lt;0,(IF(2050-S$80&lt;=0,0,(2/(2050-S$80+1))*(1-(SUM($E84:S84)/$E$82))*$E$82*'Fixed Data'!Q$52)),0)</f>
        <v>-3.3406956521739126E-2</v>
      </c>
      <c r="U84" s="21">
        <f>IF($E$82&lt;0,(IF(2050-T$80&lt;=0,0,(2/(2050-T$80+1))*(1-(SUM($E84:T84)/$E$82))*$E$82*'Fixed Data'!R$52)),0)</f>
        <v>-2.9695072463768121E-2</v>
      </c>
      <c r="V84" s="21">
        <f>IF($E$82&lt;0,(IF(2050-U$80&lt;=0,0,(2/(2050-U$80+1))*(1-(SUM($E84:U84)/$E$82))*$E$82*'Fixed Data'!S$52)),0)</f>
        <v>-2.5983188405797105E-2</v>
      </c>
      <c r="W84" s="21">
        <f>IF($E$82&lt;0,(IF(2050-V$80&lt;=0,0,(2/(2050-V$80+1))*(1-(SUM($E84:V84)/$E$82))*$E$82*'Fixed Data'!T$52)),0)</f>
        <v>-2.2271304347826121E-2</v>
      </c>
      <c r="X84" s="21">
        <f>IF($E$82&lt;0,(IF(2050-W$80&lt;=0,0,(2/(2050-W$80+1))*(1-(SUM($E84:W84)/$E$82))*$E$82*'Fixed Data'!U$52)),0)</f>
        <v>-1.8559420289855078E-2</v>
      </c>
      <c r="Y84" s="21">
        <f>IF($E$82&lt;0,(IF(2050-X$80&lt;=0,0,(2/(2050-X$80+1))*(1-(SUM($E84:X84)/$E$82))*$E$82*'Fixed Data'!V$52)),0)</f>
        <v>-1.4847536231884124E-2</v>
      </c>
      <c r="Z84" s="21">
        <f>IF($E$82&lt;0,(IF(2050-Y$80&lt;=0,0,(2/(2050-Y$80+1))*(1-(SUM($E84:Y84)/$E$82))*$E$82*'Fixed Data'!W$52)),0)</f>
        <v>-1.1135652173913093E-2</v>
      </c>
      <c r="AA84" s="21">
        <f>IF($E$82&lt;0,(IF(2050-Z$80&lt;=0,0,(2/(2050-Z$80+1))*(1-(SUM($E84:Z84)/$E$82))*$E$82*'Fixed Data'!X$52)),0)</f>
        <v>-7.4237681159421377E-3</v>
      </c>
      <c r="AB84" s="21">
        <f>IF($E$82&lt;0,(IF(2050-AA$80&lt;=0,0,(2/(2050-AA$80+1))*(1-(SUM($E84:AA84)/$E$82))*$E$82*'Fixed Data'!Y$52)),0)</f>
        <v>-3.7118840579710311E-3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-8.6740869565217399E-2</v>
      </c>
      <c r="H85" s="21">
        <f>IF($F$82&lt;0,(IF(2050-G$80&lt;=0,0,(2/(2050-G$80+1))*(1-(SUM($E85:G85)/$F$82))*$F$82*'Fixed Data'!E$52)),0)</f>
        <v>-8.2798102766798429E-2</v>
      </c>
      <c r="I85" s="21">
        <f>IF($F$82&lt;0,(IF(2050-H$80&lt;=0,0,(2/(2050-H$80+1))*(1-(SUM($E85:H85)/$F$82))*$F$82*'Fixed Data'!F$52)),0)</f>
        <v>-7.8855335968379445E-2</v>
      </c>
      <c r="J85" s="21">
        <f>IF($F$82&lt;0,(IF(2050-I$80&lt;=0,0,(2/(2050-I$80+1))*(1-(SUM($E85:I85)/$F$82))*$F$82*'Fixed Data'!G$52)),0)</f>
        <v>-7.4912569169960488E-2</v>
      </c>
      <c r="K85" s="21">
        <f>IF($F$82&lt;0,(IF(2050-J$80&lt;=0,0,(2/(2050-J$80+1))*(1-(SUM($E85:J85)/$F$82))*$F$82*'Fixed Data'!H$52)),0)</f>
        <v>-7.0969802371541504E-2</v>
      </c>
      <c r="L85" s="21">
        <f>IF($F$82&lt;0,(IF(2050-K$80&lt;=0,0,(2/(2050-K$80+1))*(1-(SUM($E85:K85)/$F$82))*$F$82*'Fixed Data'!I$52)),0)</f>
        <v>-6.7027035573122534E-2</v>
      </c>
      <c r="M85" s="21">
        <f>IF($F$82&lt;0,(IF(2050-L$80&lt;=0,0,(2/(2050-L$80+1))*(1-(SUM($E85:L85)/$F$82))*$F$82*'Fixed Data'!J$52)),0)</f>
        <v>-6.3084268774703564E-2</v>
      </c>
      <c r="N85" s="21">
        <f>IF($F$82&lt;0,(IF(2050-M$80&lt;=0,0,(2/(2050-M$80+1))*(1-(SUM($E85:M85)/$F$82))*$F$82*'Fixed Data'!K$52)),0)</f>
        <v>-5.9141501976284594E-2</v>
      </c>
      <c r="O85" s="21">
        <f>IF($F$82&lt;0,(IF(2050-N$80&lt;=0,0,(2/(2050-N$80+1))*(1-(SUM($E85:N85)/$F$82))*$F$82*'Fixed Data'!L$52)),0)</f>
        <v>-5.5198735177865624E-2</v>
      </c>
      <c r="P85" s="21">
        <f>IF($F$82&lt;0,(IF(2050-O$80&lt;=0,0,(2/(2050-O$80+1))*(1-(SUM($E85:O85)/$F$82))*$F$82*'Fixed Data'!M$52)),0)</f>
        <v>-5.1255968379446647E-2</v>
      </c>
      <c r="Q85" s="21">
        <f>IF($F$82&lt;0,(IF(2050-P$80&lt;=0,0,(2/(2050-P$80+1))*(1-(SUM($E85:P85)/$F$82))*$F$82*'Fixed Data'!N$52)),0)</f>
        <v>-4.7313201581027677E-2</v>
      </c>
      <c r="R85" s="21">
        <f>IF($F$82&lt;0,(IF(2050-Q$80&lt;=0,0,(2/(2050-Q$80+1))*(1-(SUM($E85:Q85)/$F$82))*$F$82*'Fixed Data'!O$52)),0)</f>
        <v>-4.3370434782608686E-2</v>
      </c>
      <c r="S85" s="21">
        <f>IF($F$82&lt;0,(IF(2050-R$80&lt;=0,0,(2/(2050-R$80+1))*(1-(SUM($E85:R85)/$F$82))*$F$82*'Fixed Data'!P$52)),0)</f>
        <v>-3.9427667984189722E-2</v>
      </c>
      <c r="T85" s="21">
        <f>IF($F$82&lt;0,(IF(2050-S$80&lt;=0,0,(2/(2050-S$80+1))*(1-(SUM($E85:S85)/$F$82))*$F$82*'Fixed Data'!Q$52)),0)</f>
        <v>-3.5484901185770752E-2</v>
      </c>
      <c r="U85" s="21">
        <f>IF($F$82&lt;0,(IF(2050-T$80&lt;=0,0,(2/(2050-T$80+1))*(1-(SUM($E85:T85)/$F$82))*$F$82*'Fixed Data'!R$52)),0)</f>
        <v>-3.1542134387351775E-2</v>
      </c>
      <c r="V85" s="21">
        <f>IF($F$82&lt;0,(IF(2050-U$80&lt;=0,0,(2/(2050-U$80+1))*(1-(SUM($E85:U85)/$F$82))*$F$82*'Fixed Data'!S$52)),0)</f>
        <v>-2.7599367588932815E-2</v>
      </c>
      <c r="W85" s="21">
        <f>IF($F$82&lt;0,(IF(2050-V$80&lt;=0,0,(2/(2050-V$80+1))*(1-(SUM($E85:V85)/$F$82))*$F$82*'Fixed Data'!T$52)),0)</f>
        <v>-2.3656600790513824E-2</v>
      </c>
      <c r="X85" s="21">
        <f>IF($F$82&lt;0,(IF(2050-W$80&lt;=0,0,(2/(2050-W$80+1))*(1-(SUM($E85:W85)/$F$82))*$F$82*'Fixed Data'!U$52)),0)</f>
        <v>-1.9713833992094896E-2</v>
      </c>
      <c r="Y85" s="21">
        <f>IF($F$82&lt;0,(IF(2050-X$80&lt;=0,0,(2/(2050-X$80+1))*(1-(SUM($E85:X85)/$F$82))*$F$82*'Fixed Data'!V$52)),0)</f>
        <v>-1.5771067193675891E-2</v>
      </c>
      <c r="Z85" s="21">
        <f>IF($F$82&lt;0,(IF(2050-Y$80&lt;=0,0,(2/(2050-Y$80+1))*(1-(SUM($E85:Y85)/$F$82))*$F$82*'Fixed Data'!W$52)),0)</f>
        <v>-1.1828300395256905E-2</v>
      </c>
      <c r="AA85" s="21">
        <f>IF($F$82&lt;0,(IF(2050-Z$80&lt;=0,0,(2/(2050-Z$80+1))*(1-(SUM($E85:Z85)/$F$82))*$F$82*'Fixed Data'!X$52)),0)</f>
        <v>-7.8855335968379004E-3</v>
      </c>
      <c r="AB85" s="21">
        <f>IF($F$82&lt;0,(IF(2050-AA$80&lt;=0,0,(2/(2050-AA$80+1))*(1-(SUM($E85:AA85)/$F$82))*$F$82*'Fixed Data'!Y$52)),0)</f>
        <v>-3.9427667984189502E-3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-8.4556363636363638E-2</v>
      </c>
      <c r="I86" s="21">
        <f>IF($G$82&lt;0,(IF(2050-H$80&lt;=0,0,(2/(2050-H$80+1))*(1-(SUM($E86:H86)/$G$82))*$G$82*'Fixed Data'!F$52)),0)</f>
        <v>-8.0529870129870118E-2</v>
      </c>
      <c r="J86" s="21">
        <f>IF($G$82&lt;0,(IF(2050-I$80&lt;=0,0,(2/(2050-I$80+1))*(1-(SUM($E86:I86)/$G$82))*$G$82*'Fixed Data'!G$52)),0)</f>
        <v>-7.6503376623376626E-2</v>
      </c>
      <c r="K86" s="21">
        <f>IF($G$82&lt;0,(IF(2050-J$80&lt;=0,0,(2/(2050-J$80+1))*(1-(SUM($E86:J86)/$G$82))*$G$82*'Fixed Data'!H$52)),0)</f>
        <v>-7.2476883116883092E-2</v>
      </c>
      <c r="L86" s="21">
        <f>IF($G$82&lt;0,(IF(2050-K$80&lt;=0,0,(2/(2050-K$80+1))*(1-(SUM($E86:K86)/$G$82))*$G$82*'Fixed Data'!I$52)),0)</f>
        <v>-6.8450389610389586E-2</v>
      </c>
      <c r="M86" s="21">
        <f>IF($G$82&lt;0,(IF(2050-L$80&lt;=0,0,(2/(2050-L$80+1))*(1-(SUM($E86:L86)/$G$82))*$G$82*'Fixed Data'!J$52)),0)</f>
        <v>-6.4423896103896094E-2</v>
      </c>
      <c r="N86" s="21">
        <f>IF($G$82&lt;0,(IF(2050-M$80&lt;=0,0,(2/(2050-M$80+1))*(1-(SUM($E86:M86)/$G$82))*$G$82*'Fixed Data'!K$52)),0)</f>
        <v>-6.0397402597402589E-2</v>
      </c>
      <c r="O86" s="21">
        <f>IF($G$82&lt;0,(IF(2050-N$80&lt;=0,0,(2/(2050-N$80+1))*(1-(SUM($E86:N86)/$G$82))*$G$82*'Fixed Data'!L$52)),0)</f>
        <v>-5.637090909090909E-2</v>
      </c>
      <c r="P86" s="21">
        <f>IF($G$82&lt;0,(IF(2050-O$80&lt;=0,0,(2/(2050-O$80+1))*(1-(SUM($E86:O86)/$G$82))*$G$82*'Fixed Data'!M$52)),0)</f>
        <v>-5.2344415584415577E-2</v>
      </c>
      <c r="Q86" s="21">
        <f>IF($G$82&lt;0,(IF(2050-P$80&lt;=0,0,(2/(2050-P$80+1))*(1-(SUM($E86:P86)/$G$82))*$G$82*'Fixed Data'!N$52)),0)</f>
        <v>-4.8317922077922057E-2</v>
      </c>
      <c r="R86" s="21">
        <f>IF($G$82&lt;0,(IF(2050-Q$80&lt;=0,0,(2/(2050-Q$80+1))*(1-(SUM($E86:Q86)/$G$82))*$G$82*'Fixed Data'!O$52)),0)</f>
        <v>-4.4291428571428544E-2</v>
      </c>
      <c r="S86" s="21">
        <f>IF($G$82&lt;0,(IF(2050-R$80&lt;=0,0,(2/(2050-R$80+1))*(1-(SUM($E86:R86)/$G$82))*$G$82*'Fixed Data'!P$52)),0)</f>
        <v>-4.0264935064935052E-2</v>
      </c>
      <c r="T86" s="21">
        <f>IF($G$82&lt;0,(IF(2050-S$80&lt;=0,0,(2/(2050-S$80+1))*(1-(SUM($E86:S86)/$G$82))*$G$82*'Fixed Data'!Q$52)),0)</f>
        <v>-3.6238441558441567E-2</v>
      </c>
      <c r="U86" s="21">
        <f>IF($G$82&lt;0,(IF(2050-T$80&lt;=0,0,(2/(2050-T$80+1))*(1-(SUM($E86:T86)/$G$82))*$G$82*'Fixed Data'!R$52)),0)</f>
        <v>-3.221194805194804E-2</v>
      </c>
      <c r="V86" s="21">
        <f>IF($G$82&lt;0,(IF(2050-U$80&lt;=0,0,(2/(2050-U$80+1))*(1-(SUM($E86:U86)/$G$82))*$G$82*'Fixed Data'!S$52)),0)</f>
        <v>-2.8185454545454545E-2</v>
      </c>
      <c r="W86" s="21">
        <f>IF($G$82&lt;0,(IF(2050-V$80&lt;=0,0,(2/(2050-V$80+1))*(1-(SUM($E86:V86)/$G$82))*$G$82*'Fixed Data'!T$52)),0)</f>
        <v>-2.4158961038961046E-2</v>
      </c>
      <c r="X86" s="21">
        <f>IF($G$82&lt;0,(IF(2050-W$80&lt;=0,0,(2/(2050-W$80+1))*(1-(SUM($E86:W86)/$G$82))*$G$82*'Fixed Data'!U$52)),0)</f>
        <v>-2.0132467532467502E-2</v>
      </c>
      <c r="Y86" s="21">
        <f>IF($G$82&lt;0,(IF(2050-X$80&lt;=0,0,(2/(2050-X$80+1))*(1-(SUM($E86:X86)/$G$82))*$G$82*'Fixed Data'!V$52)),0)</f>
        <v>-1.610597402597402E-2</v>
      </c>
      <c r="Z86" s="21">
        <f>IF($G$82&lt;0,(IF(2050-Y$80&lt;=0,0,(2/(2050-Y$80+1))*(1-(SUM($E86:Y86)/$G$82))*$G$82*'Fixed Data'!W$52)),0)</f>
        <v>-1.2079480519480471E-2</v>
      </c>
      <c r="AA86" s="21">
        <f>IF($G$82&lt;0,(IF(2050-Z$80&lt;=0,0,(2/(2050-Z$80+1))*(1-(SUM($E86:Z86)/$G$82))*$G$82*'Fixed Data'!X$52)),0)</f>
        <v>-8.0529870129870135E-3</v>
      </c>
      <c r="AB86" s="21">
        <f>IF($G$82&lt;0,(IF(2050-AA$80&lt;=0,0,(2/(2050-AA$80+1))*(1-(SUM($E86:AA86)/$G$82))*$G$82*'Fixed Data'!Y$52)),0)</f>
        <v>-4.0264935064934729E-3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-9.500190476190476E-2</v>
      </c>
      <c r="J87" s="21">
        <f>IF($H$82&lt;0,(IF(2050-I$80&lt;=0,0,(2/(2050-I$80+1))*(1-(SUM($E87:I87)/$H$82))*$H$82*'Fixed Data'!G$52)),0)</f>
        <v>-9.025180952380954E-2</v>
      </c>
      <c r="K87" s="21">
        <f>IF($H$82&lt;0,(IF(2050-J$80&lt;=0,0,(2/(2050-J$80+1))*(1-(SUM($E87:J87)/$H$82))*$H$82*'Fixed Data'!H$52)),0)</f>
        <v>-8.5501714285714292E-2</v>
      </c>
      <c r="L87" s="21">
        <f>IF($H$82&lt;0,(IF(2050-K$80&lt;=0,0,(2/(2050-K$80+1))*(1-(SUM($E87:K87)/$H$82))*$H$82*'Fixed Data'!I$52)),0)</f>
        <v>-8.0751619047619058E-2</v>
      </c>
      <c r="M87" s="21">
        <f>IF($H$82&lt;0,(IF(2050-L$80&lt;=0,0,(2/(2050-L$80+1))*(1-(SUM($E87:L87)/$H$82))*$H$82*'Fixed Data'!J$52)),0)</f>
        <v>-7.600152380952381E-2</v>
      </c>
      <c r="N87" s="21">
        <f>IF($H$82&lt;0,(IF(2050-M$80&lt;=0,0,(2/(2050-M$80+1))*(1-(SUM($E87:M87)/$H$82))*$H$82*'Fixed Data'!K$52)),0)</f>
        <v>-7.1251428571428577E-2</v>
      </c>
      <c r="O87" s="21">
        <f>IF($H$82&lt;0,(IF(2050-N$80&lt;=0,0,(2/(2050-N$80+1))*(1-(SUM($E87:N87)/$H$82))*$H$82*'Fixed Data'!L$52)),0)</f>
        <v>-6.6501333333333343E-2</v>
      </c>
      <c r="P87" s="21">
        <f>IF($H$82&lt;0,(IF(2050-O$80&lt;=0,0,(2/(2050-O$80+1))*(1-(SUM($E87:O87)/$H$82))*$H$82*'Fixed Data'!M$52)),0)</f>
        <v>-6.1751238095238102E-2</v>
      </c>
      <c r="Q87" s="21">
        <f>IF($H$82&lt;0,(IF(2050-P$80&lt;=0,0,(2/(2050-P$80+1))*(1-(SUM($E87:P87)/$H$82))*$H$82*'Fixed Data'!N$52)),0)</f>
        <v>-5.7001142857142868E-2</v>
      </c>
      <c r="R87" s="21">
        <f>IF($H$82&lt;0,(IF(2050-Q$80&lt;=0,0,(2/(2050-Q$80+1))*(1-(SUM($E87:Q87)/$H$82))*$H$82*'Fixed Data'!O$52)),0)</f>
        <v>-5.2251047619047621E-2</v>
      </c>
      <c r="S87" s="21">
        <f>IF($H$82&lt;0,(IF(2050-R$80&lt;=0,0,(2/(2050-R$80+1))*(1-(SUM($E87:R87)/$H$82))*$H$82*'Fixed Data'!P$52)),0)</f>
        <v>-4.7500952380952373E-2</v>
      </c>
      <c r="T87" s="21">
        <f>IF($H$82&lt;0,(IF(2050-S$80&lt;=0,0,(2/(2050-S$80+1))*(1-(SUM($E87:S87)/$H$82))*$H$82*'Fixed Data'!Q$52)),0)</f>
        <v>-4.2750857142857132E-2</v>
      </c>
      <c r="U87" s="21">
        <f>IF($H$82&lt;0,(IF(2050-T$80&lt;=0,0,(2/(2050-T$80+1))*(1-(SUM($E87:T87)/$H$82))*$H$82*'Fixed Data'!R$52)),0)</f>
        <v>-3.8000761904761891E-2</v>
      </c>
      <c r="V87" s="21">
        <f>IF($H$82&lt;0,(IF(2050-U$80&lt;=0,0,(2/(2050-U$80+1))*(1-(SUM($E87:U87)/$H$82))*$H$82*'Fixed Data'!S$52)),0)</f>
        <v>-3.3250666666666692E-2</v>
      </c>
      <c r="W87" s="21">
        <f>IF($H$82&lt;0,(IF(2050-V$80&lt;=0,0,(2/(2050-V$80+1))*(1-(SUM($E87:V87)/$H$82))*$H$82*'Fixed Data'!T$52)),0)</f>
        <v>-2.8500571428571455E-2</v>
      </c>
      <c r="X87" s="21">
        <f>IF($H$82&lt;0,(IF(2050-W$80&lt;=0,0,(2/(2050-W$80+1))*(1-(SUM($E87:W87)/$H$82))*$H$82*'Fixed Data'!U$52)),0)</f>
        <v>-2.3750476190476218E-2</v>
      </c>
      <c r="Y87" s="21">
        <f>IF($H$82&lt;0,(IF(2050-X$80&lt;=0,0,(2/(2050-X$80+1))*(1-(SUM($E87:X87)/$H$82))*$H$82*'Fixed Data'!V$52)),0)</f>
        <v>-1.9000380952380977E-2</v>
      </c>
      <c r="Z87" s="21">
        <f>IF($H$82&lt;0,(IF(2050-Y$80&lt;=0,0,(2/(2050-Y$80+1))*(1-(SUM($E87:Y87)/$H$82))*$H$82*'Fixed Data'!W$52)),0)</f>
        <v>-1.4250285714285721E-2</v>
      </c>
      <c r="AA87" s="21">
        <f>IF($H$82&lt;0,(IF(2050-Z$80&lt;=0,0,(2/(2050-Z$80+1))*(1-(SUM($E87:Z87)/$H$82))*$H$82*'Fixed Data'!X$52)),0)</f>
        <v>-9.5001904761904434E-3</v>
      </c>
      <c r="AB87" s="21">
        <f>IF($H$82&lt;0,(IF(2050-AA$80&lt;=0,0,(2/(2050-AA$80+1))*(1-(SUM($E87:AA87)/$H$82))*$H$82*'Fixed Data'!Y$52)),0)</f>
        <v>-4.7500952380952217E-3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-0.10244800000000001</v>
      </c>
      <c r="K88" s="21">
        <f>IF($I$82&lt;0,(IF(2050-J$80&lt;=0,0,(2/(2050-J$80+1))*(1-(SUM($E88:J88)/$I$82))*$I$82*'Fixed Data'!H$52)),0)</f>
        <v>-9.7056000000000003E-2</v>
      </c>
      <c r="L88" s="21">
        <f>IF($I$82&lt;0,(IF(2050-K$80&lt;=0,0,(2/(2050-K$80+1))*(1-(SUM($E88:K88)/$I$82))*$I$82*'Fixed Data'!I$52)),0)</f>
        <v>-9.1664000000000009E-2</v>
      </c>
      <c r="M88" s="21">
        <f>IF($I$82&lt;0,(IF(2050-L$80&lt;=0,0,(2/(2050-L$80+1))*(1-(SUM($E88:L88)/$I$82))*$I$82*'Fixed Data'!J$52)),0)</f>
        <v>-8.6272000000000001E-2</v>
      </c>
      <c r="N88" s="21">
        <f>IF($I$82&lt;0,(IF(2050-M$80&lt;=0,0,(2/(2050-M$80+1))*(1-(SUM($E88:M88)/$I$82))*$I$82*'Fixed Data'!K$52)),0)</f>
        <v>-8.0879999999999994E-2</v>
      </c>
      <c r="O88" s="21">
        <f>IF($I$82&lt;0,(IF(2050-N$80&lt;=0,0,(2/(2050-N$80+1))*(1-(SUM($E88:N88)/$I$82))*$I$82*'Fixed Data'!L$52)),0)</f>
        <v>-7.5488E-2</v>
      </c>
      <c r="P88" s="21">
        <f>IF($I$82&lt;0,(IF(2050-O$80&lt;=0,0,(2/(2050-O$80+1))*(1-(SUM($E88:O88)/$I$82))*$I$82*'Fixed Data'!M$52)),0)</f>
        <v>-7.0095999999999992E-2</v>
      </c>
      <c r="Q88" s="21">
        <f>IF($I$82&lt;0,(IF(2050-P$80&lt;=0,0,(2/(2050-P$80+1))*(1-(SUM($E88:P88)/$I$82))*$I$82*'Fixed Data'!N$52)),0)</f>
        <v>-6.4704000000000025E-2</v>
      </c>
      <c r="R88" s="21">
        <f>IF($I$82&lt;0,(IF(2050-Q$80&lt;=0,0,(2/(2050-Q$80+1))*(1-(SUM($E88:Q88)/$I$82))*$I$82*'Fixed Data'!O$52)),0)</f>
        <v>-5.9312000000000017E-2</v>
      </c>
      <c r="S88" s="21">
        <f>IF($I$82&lt;0,(IF(2050-R$80&lt;=0,0,(2/(2050-R$80+1))*(1-(SUM($E88:R88)/$I$82))*$I$82*'Fixed Data'!P$52)),0)</f>
        <v>-5.392000000000001E-2</v>
      </c>
      <c r="T88" s="21">
        <f>IF($I$82&lt;0,(IF(2050-S$80&lt;=0,0,(2/(2050-S$80+1))*(1-(SUM($E88:S88)/$I$82))*$I$82*'Fixed Data'!Q$52)),0)</f>
        <v>-4.8528000000000016E-2</v>
      </c>
      <c r="U88" s="21">
        <f>IF($I$82&lt;0,(IF(2050-T$80&lt;=0,0,(2/(2050-T$80+1))*(1-(SUM($E88:T88)/$I$82))*$I$82*'Fixed Data'!R$52)),0)</f>
        <v>-4.3136000000000008E-2</v>
      </c>
      <c r="V88" s="21">
        <f>IF($I$82&lt;0,(IF(2050-U$80&lt;=0,0,(2/(2050-U$80+1))*(1-(SUM($E88:U88)/$I$82))*$I$82*'Fixed Data'!S$52)),0)</f>
        <v>-3.7744000000000007E-2</v>
      </c>
      <c r="W88" s="21">
        <f>IF($I$82&lt;0,(IF(2050-V$80&lt;=0,0,(2/(2050-V$80+1))*(1-(SUM($E88:V88)/$I$82))*$I$82*'Fixed Data'!T$52)),0)</f>
        <v>-3.2352000000000006E-2</v>
      </c>
      <c r="X88" s="21">
        <f>IF($I$82&lt;0,(IF(2050-W$80&lt;=0,0,(2/(2050-W$80+1))*(1-(SUM($E88:W88)/$I$82))*$I$82*'Fixed Data'!U$52)),0)</f>
        <v>-2.695999999999997E-2</v>
      </c>
      <c r="Y88" s="21">
        <f>IF($I$82&lt;0,(IF(2050-X$80&lt;=0,0,(2/(2050-X$80+1))*(1-(SUM($E88:X88)/$I$82))*$I$82*'Fixed Data'!V$52)),0)</f>
        <v>-2.156799999999998E-2</v>
      </c>
      <c r="Z88" s="21">
        <f>IF($I$82&lt;0,(IF(2050-Y$80&lt;=0,0,(2/(2050-Y$80+1))*(1-(SUM($E88:Y88)/$I$82))*$I$82*'Fixed Data'!W$52)),0)</f>
        <v>-1.6175999999999996E-2</v>
      </c>
      <c r="AA88" s="21">
        <f>IF($I$82&lt;0,(IF(2050-Z$80&lt;=0,0,(2/(2050-Z$80+1))*(1-(SUM($E88:Z88)/$I$82))*$I$82*'Fixed Data'!X$52)),0)</f>
        <v>-1.0783999999999959E-2</v>
      </c>
      <c r="AB88" s="21">
        <f>IF($I$82&lt;0,(IF(2050-AA$80&lt;=0,0,(2/(2050-AA$80+1))*(1-(SUM($E88:AA88)/$I$82))*$I$82*'Fixed Data'!Y$52)),0)</f>
        <v>-5.3920000000000174E-3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-8.5373333333333329E-2</v>
      </c>
      <c r="G128" s="21">
        <f t="shared" si="10"/>
        <v>-0.16840231884057971</v>
      </c>
      <c r="H128" s="21">
        <f t="shared" si="10"/>
        <v>-0.24530403162055336</v>
      </c>
      <c r="I128" s="21">
        <f t="shared" si="10"/>
        <v>-0.32862479201957462</v>
      </c>
      <c r="J128" s="21">
        <f t="shared" si="10"/>
        <v>-0.4146415524185959</v>
      </c>
      <c r="K128" s="21">
        <f t="shared" si="10"/>
        <v>-0.39281831281761714</v>
      </c>
      <c r="L128" s="21">
        <f t="shared" si="10"/>
        <v>-0.37099507321663844</v>
      </c>
      <c r="M128" s="21">
        <f t="shared" si="10"/>
        <v>-0.34917183361565973</v>
      </c>
      <c r="N128" s="21">
        <f t="shared" si="10"/>
        <v>-0.32734859401468097</v>
      </c>
      <c r="O128" s="21">
        <f t="shared" si="10"/>
        <v>-0.30552535441370227</v>
      </c>
      <c r="P128" s="21">
        <f t="shared" si="10"/>
        <v>-0.28370211481272356</v>
      </c>
      <c r="Q128" s="21">
        <f t="shared" si="10"/>
        <v>-0.2618788752117448</v>
      </c>
      <c r="R128" s="21">
        <f t="shared" si="10"/>
        <v>-0.24005563561076604</v>
      </c>
      <c r="S128" s="21">
        <f t="shared" si="10"/>
        <v>-0.21823239600978728</v>
      </c>
      <c r="T128" s="21">
        <f t="shared" si="10"/>
        <v>-0.1964091564088086</v>
      </c>
      <c r="U128" s="21">
        <f t="shared" si="10"/>
        <v>-0.17458591680782984</v>
      </c>
      <c r="V128" s="21">
        <f t="shared" si="10"/>
        <v>-0.15276267720685116</v>
      </c>
      <c r="W128" s="21">
        <f t="shared" si="10"/>
        <v>-0.13093943760587246</v>
      </c>
      <c r="X128" s="21">
        <f t="shared" si="10"/>
        <v>-0.10911619800489365</v>
      </c>
      <c r="Y128" s="21">
        <f t="shared" si="10"/>
        <v>-8.7292958403914989E-2</v>
      </c>
      <c r="Z128" s="21">
        <f t="shared" si="10"/>
        <v>-6.5469718802936186E-2</v>
      </c>
      <c r="AA128" s="21">
        <f t="shared" si="10"/>
        <v>-4.3646479201957453E-2</v>
      </c>
      <c r="AB128" s="21">
        <f t="shared" si="10"/>
        <v>-2.1823239600978695E-2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-1.0244800000000001</v>
      </c>
      <c r="G129" s="21">
        <f t="shared" ref="G129:AW129" si="11">F131</f>
        <v>-1.9366266666666667</v>
      </c>
      <c r="H129" s="21">
        <f t="shared" si="11"/>
        <v>-2.6983443478260867</v>
      </c>
      <c r="I129" s="21">
        <f t="shared" si="11"/>
        <v>-3.4505603162055332</v>
      </c>
      <c r="J129" s="21">
        <f t="shared" si="11"/>
        <v>-4.1464155241859588</v>
      </c>
      <c r="K129" s="21">
        <f t="shared" si="11"/>
        <v>-3.731773971767363</v>
      </c>
      <c r="L129" s="21">
        <f t="shared" si="11"/>
        <v>-3.3389556589497458</v>
      </c>
      <c r="M129" s="21">
        <f t="shared" si="11"/>
        <v>-2.9679605857331075</v>
      </c>
      <c r="N129" s="21">
        <f t="shared" si="11"/>
        <v>-2.6187887521174478</v>
      </c>
      <c r="O129" s="21">
        <f t="shared" si="11"/>
        <v>-2.291440158102767</v>
      </c>
      <c r="P129" s="21">
        <f t="shared" si="11"/>
        <v>-1.9859148036890648</v>
      </c>
      <c r="Q129" s="21">
        <f t="shared" si="11"/>
        <v>-1.7022126888763411</v>
      </c>
      <c r="R129" s="21">
        <f t="shared" si="11"/>
        <v>-1.4403338136645965</v>
      </c>
      <c r="S129" s="21">
        <f t="shared" si="11"/>
        <v>-1.2002781780538303</v>
      </c>
      <c r="T129" s="21">
        <f t="shared" si="11"/>
        <v>-0.98204578204404303</v>
      </c>
      <c r="U129" s="21">
        <f t="shared" si="11"/>
        <v>-0.7856366256352344</v>
      </c>
      <c r="V129" s="21">
        <f t="shared" si="11"/>
        <v>-0.61105070882740453</v>
      </c>
      <c r="W129" s="21">
        <f t="shared" si="11"/>
        <v>-0.45828803162055337</v>
      </c>
      <c r="X129" s="21">
        <f t="shared" si="11"/>
        <v>-0.32734859401468092</v>
      </c>
      <c r="Y129" s="21">
        <f t="shared" si="11"/>
        <v>-0.21823239600978728</v>
      </c>
      <c r="Z129" s="21">
        <f t="shared" si="11"/>
        <v>-0.13093943760587229</v>
      </c>
      <c r="AA129" s="21">
        <f t="shared" si="11"/>
        <v>-6.5469718802936103E-2</v>
      </c>
      <c r="AB129" s="21">
        <f t="shared" si="11"/>
        <v>-2.182323960097865E-2</v>
      </c>
      <c r="AC129" s="21">
        <f t="shared" si="11"/>
        <v>4.5102810375396984E-17</v>
      </c>
      <c r="AD129" s="21">
        <f t="shared" si="11"/>
        <v>4.5102810375396984E-17</v>
      </c>
      <c r="AE129" s="21">
        <f t="shared" si="11"/>
        <v>4.5102810375396984E-17</v>
      </c>
      <c r="AF129" s="21">
        <f t="shared" si="11"/>
        <v>4.5102810375396984E-17</v>
      </c>
      <c r="AG129" s="21">
        <f t="shared" si="11"/>
        <v>4.5102810375396984E-17</v>
      </c>
      <c r="AH129" s="21">
        <f t="shared" si="11"/>
        <v>4.5102810375396984E-17</v>
      </c>
      <c r="AI129" s="21">
        <f t="shared" si="11"/>
        <v>4.5102810375396984E-17</v>
      </c>
      <c r="AJ129" s="21">
        <f t="shared" si="11"/>
        <v>4.5102810375396984E-17</v>
      </c>
      <c r="AK129" s="21">
        <f t="shared" si="11"/>
        <v>4.5102810375396984E-17</v>
      </c>
      <c r="AL129" s="21">
        <f t="shared" si="11"/>
        <v>4.5102810375396984E-17</v>
      </c>
      <c r="AM129" s="21">
        <f t="shared" si="11"/>
        <v>4.5102810375396984E-17</v>
      </c>
      <c r="AN129" s="21">
        <f t="shared" si="11"/>
        <v>4.5102810375396984E-17</v>
      </c>
      <c r="AO129" s="21">
        <f t="shared" si="11"/>
        <v>4.5102810375396984E-17</v>
      </c>
      <c r="AP129" s="21">
        <f t="shared" si="11"/>
        <v>4.5102810375396984E-17</v>
      </c>
      <c r="AQ129" s="21">
        <f t="shared" si="11"/>
        <v>4.5102810375396984E-17</v>
      </c>
      <c r="AR129" s="21">
        <f t="shared" si="11"/>
        <v>4.5102810375396984E-17</v>
      </c>
      <c r="AS129" s="21">
        <f t="shared" si="11"/>
        <v>4.5102810375396984E-17</v>
      </c>
      <c r="AT129" s="21">
        <f t="shared" si="11"/>
        <v>4.5102810375396984E-17</v>
      </c>
      <c r="AU129" s="21">
        <f t="shared" si="11"/>
        <v>4.5102810375396984E-17</v>
      </c>
      <c r="AV129" s="21">
        <f t="shared" si="11"/>
        <v>4.5102810375396984E-17</v>
      </c>
      <c r="AW129" s="21">
        <f t="shared" si="11"/>
        <v>4.5102810375396984E-17</v>
      </c>
      <c r="AX129" s="21">
        <f>AW131</f>
        <v>4.5102810375396984E-17</v>
      </c>
      <c r="AY129" s="21">
        <f>AX131</f>
        <v>4.5102810375396984E-17</v>
      </c>
      <c r="AZ129" s="21">
        <f>AY131</f>
        <v>4.5102810375396984E-17</v>
      </c>
      <c r="BA129" s="21">
        <f>AZ131</f>
        <v>4.5102810375396984E-17</v>
      </c>
      <c r="BB129" s="21">
        <f>BA131</f>
        <v>4.5102810375396984E-17</v>
      </c>
    </row>
    <row r="130" spans="1:54" ht="15" customHeight="1" outlineLevel="2">
      <c r="A130" s="8"/>
      <c r="B130" t="s">
        <v>449</v>
      </c>
      <c r="C130" t="s">
        <v>450</v>
      </c>
      <c r="D130" t="s">
        <v>381</v>
      </c>
      <c r="E130" s="21">
        <f>E131*(1/(1+'Fixed Data'!$B$10))</f>
        <v>-0.98583525789068538</v>
      </c>
      <c r="F130" s="21">
        <f>F131*(1/(1+'Fixed Data'!$B$10))</f>
        <v>-1.8635745445214271</v>
      </c>
      <c r="G130" s="21">
        <f>G131*(1/(1+'Fixed Data'!$B$10))</f>
        <v>-2.5965592261605916</v>
      </c>
      <c r="H130" s="21">
        <f>H131*(1/(1+'Fixed Data'!$B$10))</f>
        <v>-3.3204006122070187</v>
      </c>
      <c r="I130" s="21">
        <f>I131*(1/(1+'Fixed Data'!$B$10))</f>
        <v>-3.9900072403637021</v>
      </c>
      <c r="J130" s="21">
        <f>J131*(1/(1+'Fixed Data'!$B$10))</f>
        <v>-3.5910065163273321</v>
      </c>
      <c r="K130" s="21">
        <f>K131*(1/(1+'Fixed Data'!$B$10))</f>
        <v>-3.213005830398139</v>
      </c>
      <c r="L130" s="21">
        <f>L131*(1/(1+'Fixed Data'!$B$10))</f>
        <v>-2.8560051825761237</v>
      </c>
      <c r="M130" s="21">
        <f>M131*(1/(1+'Fixed Data'!$B$10))</f>
        <v>-2.5200045728612857</v>
      </c>
      <c r="N130" s="21">
        <f>N131*(1/(1+'Fixed Data'!$B$10))</f>
        <v>-2.2050040012536254</v>
      </c>
      <c r="O130" s="21">
        <f>O131*(1/(1+'Fixed Data'!$B$10))</f>
        <v>-1.911003467753142</v>
      </c>
      <c r="P130" s="21">
        <f>P131*(1/(1+'Fixed Data'!$B$10))</f>
        <v>-1.6380029723598357</v>
      </c>
      <c r="Q130" s="21">
        <f>Q131*(1/(1+'Fixed Data'!$B$10))</f>
        <v>-1.3860025150737074</v>
      </c>
      <c r="R130" s="21">
        <f>R131*(1/(1+'Fixed Data'!$B$10))</f>
        <v>-1.155002095894756</v>
      </c>
      <c r="S130" s="21">
        <f>S131*(1/(1+'Fixed Data'!$B$10))</f>
        <v>-0.94500171482298223</v>
      </c>
      <c r="T130" s="21">
        <f>T131*(1/(1+'Fixed Data'!$B$10))</f>
        <v>-0.75600137185838578</v>
      </c>
      <c r="U130" s="21">
        <f>U131*(1/(1+'Fixed Data'!$B$10))</f>
        <v>-0.58800106700096677</v>
      </c>
      <c r="V130" s="21">
        <f>V131*(1/(1+'Fixed Data'!$B$10))</f>
        <v>-0.44100080025072502</v>
      </c>
      <c r="W130" s="21">
        <f>W131*(1/(1+'Fixed Data'!$B$10))</f>
        <v>-0.31500057160766065</v>
      </c>
      <c r="X130" s="21">
        <f>X131*(1/(1+'Fixed Data'!$B$10))</f>
        <v>-0.21000038107177377</v>
      </c>
      <c r="Y130" s="21">
        <f>Y131*(1/(1+'Fixed Data'!$B$10))</f>
        <v>-0.12600022864306418</v>
      </c>
      <c r="Z130" s="21">
        <f>Z131*(1/(1+'Fixed Data'!$B$10))</f>
        <v>-6.3000114321532061E-2</v>
      </c>
      <c r="AA130" s="21">
        <f>AA131*(1/(1+'Fixed Data'!$B$10))</f>
        <v>-2.1000038107177304E-2</v>
      </c>
      <c r="AB130" s="21">
        <f>AB131*(1/(1+'Fixed Data'!$B$10))</f>
        <v>4.3401472647610654E-17</v>
      </c>
      <c r="AC130" s="21">
        <f>AC131*(1/(1+'Fixed Data'!$B$10))</f>
        <v>4.3401472647610654E-17</v>
      </c>
      <c r="AD130" s="21">
        <f>AD131*(1/(1+'Fixed Data'!$B$10))</f>
        <v>4.3401472647610654E-17</v>
      </c>
      <c r="AE130" s="21">
        <f>AE131*(1/(1+'Fixed Data'!$B$10))</f>
        <v>4.3401472647610654E-17</v>
      </c>
      <c r="AF130" s="21">
        <f>AF131*(1/(1+'Fixed Data'!$B$10))</f>
        <v>4.3401472647610654E-17</v>
      </c>
      <c r="AG130" s="21">
        <f>AG131*(1/(1+'Fixed Data'!$B$10))</f>
        <v>4.3401472647610654E-17</v>
      </c>
      <c r="AH130" s="21">
        <f>AH131*(1/(1+'Fixed Data'!$B$10))</f>
        <v>4.3401472647610654E-17</v>
      </c>
      <c r="AI130" s="21">
        <f>AI131*(1/(1+'Fixed Data'!$B$10))</f>
        <v>4.3401472647610654E-17</v>
      </c>
      <c r="AJ130" s="21">
        <f>AJ131*(1/(1+'Fixed Data'!$B$10))</f>
        <v>4.3401472647610654E-17</v>
      </c>
      <c r="AK130" s="21">
        <f>AK131*(1/(1+'Fixed Data'!$B$10))</f>
        <v>4.3401472647610654E-17</v>
      </c>
      <c r="AL130" s="21">
        <f>AL131*(1/(1+'Fixed Data'!$B$10))</f>
        <v>4.3401472647610654E-17</v>
      </c>
      <c r="AM130" s="21">
        <f>AM131*(1/(1+'Fixed Data'!$B$10))</f>
        <v>4.3401472647610654E-17</v>
      </c>
      <c r="AN130" s="21">
        <f>AN131*(1/(1+'Fixed Data'!$B$10))</f>
        <v>4.3401472647610654E-17</v>
      </c>
      <c r="AO130" s="21">
        <f>AO131*(1/(1+'Fixed Data'!$B$10))</f>
        <v>4.3401472647610654E-17</v>
      </c>
      <c r="AP130" s="21">
        <f>AP131*(1/(1+'Fixed Data'!$B$10))</f>
        <v>4.3401472647610654E-17</v>
      </c>
      <c r="AQ130" s="21">
        <f>AQ131*(1/(1+'Fixed Data'!$B$10))</f>
        <v>4.3401472647610654E-17</v>
      </c>
      <c r="AR130" s="21">
        <f>AR131*(1/(1+'Fixed Data'!$B$10))</f>
        <v>4.3401472647610654E-17</v>
      </c>
      <c r="AS130" s="21">
        <f>AS131*(1/(1+'Fixed Data'!$B$10))</f>
        <v>4.3401472647610654E-17</v>
      </c>
      <c r="AT130" s="21">
        <f>AT131*(1/(1+'Fixed Data'!$B$10))</f>
        <v>4.3401472647610654E-17</v>
      </c>
      <c r="AU130" s="21">
        <f>AU131*(1/(1+'Fixed Data'!$B$10))</f>
        <v>4.3401472647610654E-17</v>
      </c>
      <c r="AV130" s="21">
        <f>AV131*(1/(1+'Fixed Data'!$B$10))</f>
        <v>4.3401472647610654E-17</v>
      </c>
      <c r="AW130" s="21">
        <f>AW131*(1/(1+'Fixed Data'!$B$10))</f>
        <v>4.3401472647610654E-17</v>
      </c>
      <c r="AX130" s="21">
        <f>AX131*(1/(1+'Fixed Data'!$B$10))</f>
        <v>4.3401472647610654E-17</v>
      </c>
      <c r="AY130" s="21">
        <f>AY131*(1/(1+'Fixed Data'!$B$10))</f>
        <v>4.3401472647610654E-17</v>
      </c>
      <c r="AZ130" s="21">
        <f>AZ131*(1/(1+'Fixed Data'!$B$10))</f>
        <v>4.3401472647610654E-17</v>
      </c>
      <c r="BA130" s="21">
        <f>BA131*(1/(1+'Fixed Data'!$B$10))</f>
        <v>4.3401472647610654E-17</v>
      </c>
      <c r="BB130" s="21">
        <f>BB131*(1/(1+'Fixed Data'!$B$10))</f>
        <v>4.3401472647610654E-17</v>
      </c>
    </row>
    <row r="131" spans="1:54" ht="13.9" customHeight="1" outlineLevel="2">
      <c r="A131" s="8"/>
      <c r="B131" t="s">
        <v>451</v>
      </c>
      <c r="C131" t="s">
        <v>452</v>
      </c>
      <c r="D131" t="s">
        <v>381</v>
      </c>
      <c r="E131" s="21">
        <f t="shared" ref="E131:BB131" si="12">E82-E128+E129</f>
        <v>-1.0244800000000001</v>
      </c>
      <c r="F131" s="21">
        <f t="shared" si="12"/>
        <v>-1.9366266666666667</v>
      </c>
      <c r="G131" s="21">
        <f t="shared" si="12"/>
        <v>-2.6983443478260867</v>
      </c>
      <c r="H131" s="21">
        <f t="shared" si="12"/>
        <v>-3.4505603162055332</v>
      </c>
      <c r="I131" s="21">
        <f t="shared" si="12"/>
        <v>-4.1464155241859588</v>
      </c>
      <c r="J131" s="21">
        <f t="shared" si="12"/>
        <v>-3.731773971767363</v>
      </c>
      <c r="K131" s="21">
        <f t="shared" si="12"/>
        <v>-3.3389556589497458</v>
      </c>
      <c r="L131" s="21">
        <f t="shared" si="12"/>
        <v>-2.9679605857331075</v>
      </c>
      <c r="M131" s="21">
        <f t="shared" si="12"/>
        <v>-2.6187887521174478</v>
      </c>
      <c r="N131" s="21">
        <f t="shared" si="12"/>
        <v>-2.291440158102767</v>
      </c>
      <c r="O131" s="21">
        <f t="shared" si="12"/>
        <v>-1.9859148036890648</v>
      </c>
      <c r="P131" s="21">
        <f t="shared" si="12"/>
        <v>-1.7022126888763411</v>
      </c>
      <c r="Q131" s="21">
        <f t="shared" si="12"/>
        <v>-1.4403338136645965</v>
      </c>
      <c r="R131" s="21">
        <f t="shared" si="12"/>
        <v>-1.2002781780538303</v>
      </c>
      <c r="S131" s="21">
        <f t="shared" si="12"/>
        <v>-0.98204578204404303</v>
      </c>
      <c r="T131" s="21">
        <f t="shared" si="12"/>
        <v>-0.7856366256352344</v>
      </c>
      <c r="U131" s="21">
        <f t="shared" si="12"/>
        <v>-0.61105070882740453</v>
      </c>
      <c r="V131" s="21">
        <f t="shared" si="12"/>
        <v>-0.45828803162055337</v>
      </c>
      <c r="W131" s="21">
        <f t="shared" si="12"/>
        <v>-0.32734859401468092</v>
      </c>
      <c r="X131" s="21">
        <f t="shared" si="12"/>
        <v>-0.21823239600978728</v>
      </c>
      <c r="Y131" s="21">
        <f t="shared" si="12"/>
        <v>-0.13093943760587229</v>
      </c>
      <c r="Z131" s="21">
        <f t="shared" si="12"/>
        <v>-6.5469718802936103E-2</v>
      </c>
      <c r="AA131" s="21">
        <f t="shared" si="12"/>
        <v>-2.182323960097865E-2</v>
      </c>
      <c r="AB131" s="21">
        <f t="shared" si="12"/>
        <v>4.5102810375396984E-17</v>
      </c>
      <c r="AC131" s="21">
        <f t="shared" si="12"/>
        <v>4.5102810375396984E-17</v>
      </c>
      <c r="AD131" s="21">
        <f t="shared" si="12"/>
        <v>4.5102810375396984E-17</v>
      </c>
      <c r="AE131" s="21">
        <f t="shared" si="12"/>
        <v>4.5102810375396984E-17</v>
      </c>
      <c r="AF131" s="21">
        <f t="shared" si="12"/>
        <v>4.5102810375396984E-17</v>
      </c>
      <c r="AG131" s="21">
        <f t="shared" si="12"/>
        <v>4.5102810375396984E-17</v>
      </c>
      <c r="AH131" s="21">
        <f t="shared" si="12"/>
        <v>4.5102810375396984E-17</v>
      </c>
      <c r="AI131" s="21">
        <f t="shared" si="12"/>
        <v>4.5102810375396984E-17</v>
      </c>
      <c r="AJ131" s="21">
        <f t="shared" si="12"/>
        <v>4.5102810375396984E-17</v>
      </c>
      <c r="AK131" s="21">
        <f t="shared" si="12"/>
        <v>4.5102810375396984E-17</v>
      </c>
      <c r="AL131" s="21">
        <f t="shared" si="12"/>
        <v>4.5102810375396984E-17</v>
      </c>
      <c r="AM131" s="21">
        <f t="shared" si="12"/>
        <v>4.5102810375396984E-17</v>
      </c>
      <c r="AN131" s="21">
        <f t="shared" si="12"/>
        <v>4.5102810375396984E-17</v>
      </c>
      <c r="AO131" s="21">
        <f t="shared" si="12"/>
        <v>4.5102810375396984E-17</v>
      </c>
      <c r="AP131" s="21">
        <f t="shared" si="12"/>
        <v>4.5102810375396984E-17</v>
      </c>
      <c r="AQ131" s="21">
        <f t="shared" si="12"/>
        <v>4.5102810375396984E-17</v>
      </c>
      <c r="AR131" s="21">
        <f t="shared" si="12"/>
        <v>4.5102810375396984E-17</v>
      </c>
      <c r="AS131" s="21">
        <f t="shared" si="12"/>
        <v>4.5102810375396984E-17</v>
      </c>
      <c r="AT131" s="21">
        <f t="shared" si="12"/>
        <v>4.5102810375396984E-17</v>
      </c>
      <c r="AU131" s="21">
        <f t="shared" si="12"/>
        <v>4.5102810375396984E-17</v>
      </c>
      <c r="AV131" s="21">
        <f t="shared" si="12"/>
        <v>4.5102810375396984E-17</v>
      </c>
      <c r="AW131" s="21">
        <f t="shared" si="12"/>
        <v>4.5102810375396984E-17</v>
      </c>
      <c r="AX131" s="21">
        <f t="shared" si="12"/>
        <v>4.5102810375396984E-17</v>
      </c>
      <c r="AY131" s="21">
        <f t="shared" si="12"/>
        <v>4.5102810375396984E-17</v>
      </c>
      <c r="AZ131" s="21">
        <f t="shared" si="12"/>
        <v>4.5102810375396984E-17</v>
      </c>
      <c r="BA131" s="21">
        <f t="shared" si="12"/>
        <v>4.5102810375396984E-17</v>
      </c>
      <c r="BB131" s="21">
        <f t="shared" si="12"/>
        <v>4.5102810375396984E-17</v>
      </c>
    </row>
    <row r="132" spans="1:54" ht="14.5" outlineLevel="2">
      <c r="A132" s="8"/>
      <c r="B132" t="s">
        <v>453</v>
      </c>
      <c r="C132" t="s">
        <v>454</v>
      </c>
      <c r="D132" t="s">
        <v>381</v>
      </c>
      <c r="E132" s="21">
        <f>AVERAGE(E129:E130)*'Fixed Data'!$B$10</f>
        <v>-1.9322371054657433E-2</v>
      </c>
      <c r="F132" s="21">
        <f>AVERAGE(F129:F130)*'Fixed Data'!$B$10</f>
        <v>-5.6605869072619976E-2</v>
      </c>
      <c r="G132" s="21">
        <f>AVERAGE(G129:G130)*'Fixed Data'!$B$10</f>
        <v>-8.8850443499414275E-2</v>
      </c>
      <c r="H132" s="21">
        <f>AVERAGE(H129:H130)*'Fixed Data'!$B$10</f>
        <v>-0.11796740121664887</v>
      </c>
      <c r="I132" s="21">
        <f>AVERAGE(I129:I130)*'Fixed Data'!$B$10</f>
        <v>-0.14583512410875699</v>
      </c>
      <c r="J132" s="21">
        <f>AVERAGE(J129:J130)*'Fixed Data'!$B$10</f>
        <v>-0.15165347199406048</v>
      </c>
      <c r="K132" s="21">
        <f>AVERAGE(K129:K130)*'Fixed Data'!$B$10</f>
        <v>-0.13611768412244385</v>
      </c>
      <c r="L132" s="21">
        <f>AVERAGE(L129:L130)*'Fixed Data'!$B$10</f>
        <v>-0.12142123249390704</v>
      </c>
      <c r="M132" s="21">
        <f>AVERAGE(M129:M130)*'Fixed Data'!$B$10</f>
        <v>-0.10756411710845011</v>
      </c>
      <c r="N132" s="21">
        <f>AVERAGE(N129:N130)*'Fixed Data'!$B$10</f>
        <v>-9.4546337966073035E-2</v>
      </c>
      <c r="O132" s="21">
        <f>AVERAGE(O129:O130)*'Fixed Data'!$B$10</f>
        <v>-8.2367895066775818E-2</v>
      </c>
      <c r="P132" s="21">
        <f>AVERAGE(P129:P130)*'Fixed Data'!$B$10</f>
        <v>-7.1028788410558444E-2</v>
      </c>
      <c r="Q132" s="21">
        <f>AVERAGE(Q129:Q130)*'Fixed Data'!$B$10</f>
        <v>-6.0529017997420956E-2</v>
      </c>
      <c r="R132" s="21">
        <f>AVERAGE(R129:R130)*'Fixed Data'!$B$10</f>
        <v>-5.0868583827363312E-2</v>
      </c>
      <c r="S132" s="21">
        <f>AVERAGE(S129:S130)*'Fixed Data'!$B$10</f>
        <v>-4.2047485900385526E-2</v>
      </c>
      <c r="T132" s="21">
        <f>AVERAGE(T129:T130)*'Fixed Data'!$B$10</f>
        <v>-3.4065724216487604E-2</v>
      </c>
      <c r="U132" s="21">
        <f>AVERAGE(U129:U130)*'Fixed Data'!$B$10</f>
        <v>-2.6923298775669544E-2</v>
      </c>
      <c r="V132" s="21">
        <f>AVERAGE(V129:V130)*'Fixed Data'!$B$10</f>
        <v>-2.0620209577931339E-2</v>
      </c>
      <c r="W132" s="21">
        <f>AVERAGE(W129:W130)*'Fixed Data'!$B$10</f>
        <v>-1.5156456623272994E-2</v>
      </c>
      <c r="X132" s="21">
        <f>AVERAGE(X129:X130)*'Fixed Data'!$B$10</f>
        <v>-1.053203991169451E-2</v>
      </c>
      <c r="Y132" s="21">
        <f>AVERAGE(Y129:Y130)*'Fixed Data'!$B$10</f>
        <v>-6.7469594431958874E-3</v>
      </c>
      <c r="Z132" s="21">
        <f>AVERAGE(Z129:Z130)*'Fixed Data'!$B$10</f>
        <v>-3.8012152177771255E-3</v>
      </c>
      <c r="AA132" s="21">
        <f>AVERAGE(AA129:AA130)*'Fixed Data'!$B$10</f>
        <v>-1.6948072354382227E-3</v>
      </c>
      <c r="AB132" s="21">
        <f>AVERAGE(AB129:AB130)*'Fixed Data'!$B$10</f>
        <v>-4.2773549617918064E-4</v>
      </c>
      <c r="AC132" s="21">
        <f>AVERAGE(AC129:AC130)*'Fixed Data'!$B$10</f>
        <v>1.7346839472509496E-18</v>
      </c>
      <c r="AD132" s="21">
        <f>AVERAGE(AD129:AD130)*'Fixed Data'!$B$10</f>
        <v>1.7346839472509496E-18</v>
      </c>
      <c r="AE132" s="21">
        <f>AVERAGE(AE129:AE130)*'Fixed Data'!$B$10</f>
        <v>1.7346839472509496E-18</v>
      </c>
      <c r="AF132" s="21">
        <f>AVERAGE(AF129:AF130)*'Fixed Data'!$B$10</f>
        <v>1.7346839472509496E-18</v>
      </c>
      <c r="AG132" s="21">
        <f>AVERAGE(AG129:AG130)*'Fixed Data'!$B$10</f>
        <v>1.7346839472509496E-18</v>
      </c>
      <c r="AH132" s="21">
        <f>AVERAGE(AH129:AH130)*'Fixed Data'!$B$10</f>
        <v>1.7346839472509496E-18</v>
      </c>
      <c r="AI132" s="21">
        <f>AVERAGE(AI129:AI130)*'Fixed Data'!$B$10</f>
        <v>1.7346839472509496E-18</v>
      </c>
      <c r="AJ132" s="21">
        <f>AVERAGE(AJ129:AJ130)*'Fixed Data'!$B$10</f>
        <v>1.7346839472509496E-18</v>
      </c>
      <c r="AK132" s="21">
        <f>AVERAGE(AK129:AK130)*'Fixed Data'!$B$10</f>
        <v>1.7346839472509496E-18</v>
      </c>
      <c r="AL132" s="21">
        <f>AVERAGE(AL129:AL130)*'Fixed Data'!$B$10</f>
        <v>1.7346839472509496E-18</v>
      </c>
      <c r="AM132" s="21">
        <f>AVERAGE(AM129:AM130)*'Fixed Data'!$B$10</f>
        <v>1.7346839472509496E-18</v>
      </c>
      <c r="AN132" s="21">
        <f>AVERAGE(AN129:AN130)*'Fixed Data'!$B$10</f>
        <v>1.7346839472509496E-18</v>
      </c>
      <c r="AO132" s="21">
        <f>AVERAGE(AO129:AO130)*'Fixed Data'!$B$10</f>
        <v>1.7346839472509496E-18</v>
      </c>
      <c r="AP132" s="21">
        <f>AVERAGE(AP129:AP130)*'Fixed Data'!$B$10</f>
        <v>1.7346839472509496E-18</v>
      </c>
      <c r="AQ132" s="21">
        <f>AVERAGE(AQ129:AQ130)*'Fixed Data'!$B$10</f>
        <v>1.7346839472509496E-18</v>
      </c>
      <c r="AR132" s="21">
        <f>AVERAGE(AR129:AR130)*'Fixed Data'!$B$10</f>
        <v>1.7346839472509496E-18</v>
      </c>
      <c r="AS132" s="21">
        <f>AVERAGE(AS129:AS130)*'Fixed Data'!$B$10</f>
        <v>1.7346839472509496E-18</v>
      </c>
      <c r="AT132" s="21">
        <f>AVERAGE(AT129:AT130)*'Fixed Data'!$B$10</f>
        <v>1.7346839472509496E-18</v>
      </c>
      <c r="AU132" s="21">
        <f>AVERAGE(AU129:AU130)*'Fixed Data'!$B$10</f>
        <v>1.7346839472509496E-18</v>
      </c>
      <c r="AV132" s="21">
        <f>AVERAGE(AV129:AV130)*'Fixed Data'!$B$10</f>
        <v>1.7346839472509496E-18</v>
      </c>
      <c r="AW132" s="21">
        <f>AVERAGE(AW129:AW130)*'Fixed Data'!$B$10</f>
        <v>1.7346839472509496E-18</v>
      </c>
      <c r="AX132" s="21">
        <f>AVERAGE(AX129:AX130)*'Fixed Data'!$B$10</f>
        <v>1.7346839472509496E-18</v>
      </c>
      <c r="AY132" s="21">
        <f>AVERAGE(AY129:AY130)*'Fixed Data'!$B$10</f>
        <v>1.7346839472509496E-18</v>
      </c>
      <c r="AZ132" s="21">
        <f>AVERAGE(AZ129:AZ130)*'Fixed Data'!$B$10</f>
        <v>1.7346839472509496E-18</v>
      </c>
      <c r="BA132" s="21">
        <f>AVERAGE(BA129:BA130)*'Fixed Data'!$B$10</f>
        <v>1.7346839472509496E-18</v>
      </c>
      <c r="BB132" s="21">
        <f>AVERAGE(BB129:BB130)*'Fixed Data'!$B$10</f>
        <v>1.7346839472509496E-18</v>
      </c>
    </row>
    <row r="133" spans="1:54" ht="14" outlineLevel="2" thickBot="1">
      <c r="A133" s="9"/>
      <c r="B133" s="3" t="s">
        <v>455</v>
      </c>
      <c r="C133" s="7" t="s">
        <v>456</v>
      </c>
      <c r="D133" s="7" t="s">
        <v>381</v>
      </c>
      <c r="E133" s="21">
        <f>E128+E132</f>
        <v>-1.9322371054657433E-2</v>
      </c>
      <c r="F133" s="21">
        <f t="shared" ref="F133:BB133" si="13">F128+F132</f>
        <v>-0.1419792024059533</v>
      </c>
      <c r="G133" s="21">
        <f t="shared" si="13"/>
        <v>-0.257252762339994</v>
      </c>
      <c r="H133" s="21">
        <f t="shared" si="13"/>
        <v>-0.3632714328372022</v>
      </c>
      <c r="I133" s="21">
        <f t="shared" si="13"/>
        <v>-0.4744599161283316</v>
      </c>
      <c r="J133" s="21">
        <f t="shared" si="13"/>
        <v>-0.56629502441265633</v>
      </c>
      <c r="K133" s="21">
        <f t="shared" si="13"/>
        <v>-0.52893599694006099</v>
      </c>
      <c r="L133" s="21">
        <f t="shared" si="13"/>
        <v>-0.49241630571054551</v>
      </c>
      <c r="M133" s="21">
        <f t="shared" si="13"/>
        <v>-0.45673595072410983</v>
      </c>
      <c r="N133" s="21">
        <f t="shared" si="13"/>
        <v>-0.42189493198075401</v>
      </c>
      <c r="O133" s="21">
        <f t="shared" si="13"/>
        <v>-0.3878932494804781</v>
      </c>
      <c r="P133" s="21">
        <f t="shared" si="13"/>
        <v>-0.35473090322328199</v>
      </c>
      <c r="Q133" s="21">
        <f t="shared" si="13"/>
        <v>-0.32240789320916574</v>
      </c>
      <c r="R133" s="21">
        <f t="shared" si="13"/>
        <v>-0.29092421943812935</v>
      </c>
      <c r="S133" s="21">
        <f t="shared" si="13"/>
        <v>-0.26027988191017282</v>
      </c>
      <c r="T133" s="21">
        <f t="shared" si="13"/>
        <v>-0.2304748806252962</v>
      </c>
      <c r="U133" s="21">
        <f t="shared" si="13"/>
        <v>-0.20150921558349938</v>
      </c>
      <c r="V133" s="21">
        <f t="shared" si="13"/>
        <v>-0.1733828867847825</v>
      </c>
      <c r="W133" s="21">
        <f t="shared" si="13"/>
        <v>-0.14609589422914546</v>
      </c>
      <c r="X133" s="21">
        <f t="shared" si="13"/>
        <v>-0.11964823791658816</v>
      </c>
      <c r="Y133" s="21">
        <f t="shared" si="13"/>
        <v>-9.4039917847110882E-2</v>
      </c>
      <c r="Z133" s="21">
        <f t="shared" si="13"/>
        <v>-6.9270934020713312E-2</v>
      </c>
      <c r="AA133" s="21">
        <f t="shared" si="13"/>
        <v>-4.5341286437395677E-2</v>
      </c>
      <c r="AB133" s="21">
        <f t="shared" si="13"/>
        <v>-2.2250975097157875E-2</v>
      </c>
      <c r="AC133" s="21">
        <f t="shared" si="13"/>
        <v>1.7346839472509496E-18</v>
      </c>
      <c r="AD133" s="21">
        <f t="shared" si="13"/>
        <v>1.7346839472509496E-18</v>
      </c>
      <c r="AE133" s="21">
        <f t="shared" si="13"/>
        <v>1.7346839472509496E-18</v>
      </c>
      <c r="AF133" s="21">
        <f t="shared" si="13"/>
        <v>1.7346839472509496E-18</v>
      </c>
      <c r="AG133" s="21">
        <f t="shared" si="13"/>
        <v>1.7346839472509496E-18</v>
      </c>
      <c r="AH133" s="21">
        <f t="shared" si="13"/>
        <v>1.7346839472509496E-18</v>
      </c>
      <c r="AI133" s="21">
        <f t="shared" si="13"/>
        <v>1.7346839472509496E-18</v>
      </c>
      <c r="AJ133" s="21">
        <f t="shared" si="13"/>
        <v>1.7346839472509496E-18</v>
      </c>
      <c r="AK133" s="21">
        <f t="shared" si="13"/>
        <v>1.7346839472509496E-18</v>
      </c>
      <c r="AL133" s="21">
        <f t="shared" si="13"/>
        <v>1.7346839472509496E-18</v>
      </c>
      <c r="AM133" s="21">
        <f t="shared" si="13"/>
        <v>1.7346839472509496E-18</v>
      </c>
      <c r="AN133" s="21">
        <f t="shared" si="13"/>
        <v>1.7346839472509496E-18</v>
      </c>
      <c r="AO133" s="21">
        <f t="shared" si="13"/>
        <v>1.7346839472509496E-18</v>
      </c>
      <c r="AP133" s="21">
        <f t="shared" si="13"/>
        <v>1.7346839472509496E-18</v>
      </c>
      <c r="AQ133" s="21">
        <f t="shared" si="13"/>
        <v>1.7346839472509496E-18</v>
      </c>
      <c r="AR133" s="21">
        <f t="shared" si="13"/>
        <v>1.7346839472509496E-18</v>
      </c>
      <c r="AS133" s="21">
        <f t="shared" si="13"/>
        <v>1.7346839472509496E-18</v>
      </c>
      <c r="AT133" s="21">
        <f t="shared" si="13"/>
        <v>1.7346839472509496E-18</v>
      </c>
      <c r="AU133" s="21">
        <f t="shared" si="13"/>
        <v>1.7346839472509496E-18</v>
      </c>
      <c r="AV133" s="21">
        <f t="shared" si="13"/>
        <v>1.7346839472509496E-18</v>
      </c>
      <c r="AW133" s="21">
        <f t="shared" si="13"/>
        <v>1.7346839472509496E-18</v>
      </c>
      <c r="AX133" s="21">
        <f t="shared" si="13"/>
        <v>1.7346839472509496E-18</v>
      </c>
      <c r="AY133" s="21">
        <f t="shared" si="13"/>
        <v>1.7346839472509496E-18</v>
      </c>
      <c r="AZ133" s="21">
        <f t="shared" si="13"/>
        <v>1.7346839472509496E-18</v>
      </c>
      <c r="BA133" s="21">
        <f t="shared" si="13"/>
        <v>1.7346839472509496E-18</v>
      </c>
      <c r="BB133" s="21">
        <f t="shared" si="13"/>
        <v>1.7346839472509496E-18</v>
      </c>
    </row>
    <row r="134" spans="1:54" ht="14" outlineLevel="2" thickBot="1">
      <c r="A134" s="139"/>
      <c r="B134" s="142" t="s">
        <v>457</v>
      </c>
      <c r="C134" s="143"/>
      <c r="D134" s="243"/>
      <c r="E134" s="245">
        <f t="shared" ref="E134:AJ134" si="14">E83+E77+E71</f>
        <v>-2.5403231921448892</v>
      </c>
      <c r="F134" s="245">
        <f t="shared" si="14"/>
        <v>-2.4969251948843523</v>
      </c>
      <c r="G134" s="245">
        <f t="shared" si="14"/>
        <v>-2.3784258522917496</v>
      </c>
      <c r="H134" s="245">
        <f t="shared" si="14"/>
        <v>-2.5237614887549418</v>
      </c>
      <c r="I134" s="245">
        <f t="shared" si="14"/>
        <v>-2.589358748487387</v>
      </c>
      <c r="J134" s="245">
        <f t="shared" si="14"/>
        <v>-0.5901127581906026</v>
      </c>
      <c r="K134" s="245">
        <f t="shared" si="14"/>
        <v>-0.60689246993168666</v>
      </c>
      <c r="L134" s="245">
        <f t="shared" si="14"/>
        <v>-0.62419395456152205</v>
      </c>
      <c r="M134" s="245">
        <f t="shared" si="14"/>
        <v>-0.64202972306694239</v>
      </c>
      <c r="N134" s="245">
        <f t="shared" si="14"/>
        <v>-0.66042020755300646</v>
      </c>
      <c r="O134" s="245">
        <f t="shared" si="14"/>
        <v>-0.67938378101718688</v>
      </c>
      <c r="P134" s="245">
        <f t="shared" si="14"/>
        <v>-0.69893875477688772</v>
      </c>
      <c r="Q134" s="245">
        <f t="shared" si="14"/>
        <v>-0.71910405244252307</v>
      </c>
      <c r="R134" s="245">
        <f t="shared" si="14"/>
        <v>-0.73989877620370759</v>
      </c>
      <c r="S134" s="245">
        <f t="shared" si="14"/>
        <v>-0.76134350669351025</v>
      </c>
      <c r="T134" s="245">
        <f t="shared" si="14"/>
        <v>-0.78345921393330231</v>
      </c>
      <c r="U134" s="245">
        <f t="shared" si="14"/>
        <v>-0.80626750044689177</v>
      </c>
      <c r="V134" s="245">
        <f t="shared" si="14"/>
        <v>-0.82979070103047547</v>
      </c>
      <c r="W134" s="245">
        <f t="shared" si="14"/>
        <v>-0.85405191002409464</v>
      </c>
      <c r="X134" s="245">
        <f t="shared" si="14"/>
        <v>-0.8790750098602661</v>
      </c>
      <c r="Y134" s="245">
        <f t="shared" si="14"/>
        <v>-0.90488469735877486</v>
      </c>
      <c r="Z134" s="245">
        <f t="shared" si="14"/>
        <v>-0.93150651828554198</v>
      </c>
      <c r="AA134" s="245">
        <f t="shared" si="14"/>
        <v>-0.95896689665253687</v>
      </c>
      <c r="AB134" s="245">
        <f t="shared" si="14"/>
        <v>-0.98729316777408638</v>
      </c>
      <c r="AC134" s="245">
        <f t="shared" si="14"/>
        <v>-10.164993617998412</v>
      </c>
      <c r="AD134" s="245">
        <f t="shared" si="14"/>
        <v>-10.466432476362145</v>
      </c>
      <c r="AE134" s="245">
        <f t="shared" si="14"/>
        <v>-10.777408560908771</v>
      </c>
      <c r="AF134" s="245">
        <f t="shared" si="14"/>
        <v>-11.098235320582731</v>
      </c>
      <c r="AG134" s="245">
        <f t="shared" si="14"/>
        <v>-11.429237165500261</v>
      </c>
      <c r="AH134" s="245">
        <f t="shared" si="14"/>
        <v>-11.770749962794049</v>
      </c>
      <c r="AI134" s="245">
        <f t="shared" si="14"/>
        <v>-12.123121419765926</v>
      </c>
      <c r="AJ134" s="245">
        <f t="shared" si="14"/>
        <v>-12.486711594757073</v>
      </c>
      <c r="AK134" s="245">
        <f t="shared" ref="AK134:BB134" si="15">AK83+AK77+AK71</f>
        <v>-12.861893355428711</v>
      </c>
      <c r="AL134" s="245">
        <f t="shared" si="15"/>
        <v>-13.249052882119534</v>
      </c>
      <c r="AM134" s="245">
        <f t="shared" si="15"/>
        <v>-13.645059689706319</v>
      </c>
      <c r="AN134" s="245">
        <f t="shared" si="15"/>
        <v>-14.052150202825425</v>
      </c>
      <c r="AO134" s="245">
        <f t="shared" si="15"/>
        <v>-14.472135929789733</v>
      </c>
      <c r="AP134" s="245">
        <f t="shared" si="15"/>
        <v>-14.905441561538792</v>
      </c>
      <c r="AQ134" s="245">
        <f t="shared" si="15"/>
        <v>-15.352506716941136</v>
      </c>
      <c r="AR134" s="245">
        <f t="shared" si="15"/>
        <v>-15.808050147156225</v>
      </c>
      <c r="AS134" s="245">
        <f t="shared" si="15"/>
        <v>-16.265407204293133</v>
      </c>
      <c r="AT134" s="245">
        <f t="shared" si="15"/>
        <v>-16.736778701821109</v>
      </c>
      <c r="AU134" s="245">
        <f t="shared" si="15"/>
        <v>-17.222597887756255</v>
      </c>
      <c r="AV134" s="245">
        <f t="shared" si="15"/>
        <v>-17.721877550433376</v>
      </c>
      <c r="AW134" s="245">
        <f t="shared" si="15"/>
        <v>-18.233294618567406</v>
      </c>
      <c r="AX134" s="245">
        <f t="shared" si="15"/>
        <v>-18.760252765143278</v>
      </c>
      <c r="AY134" s="245">
        <f t="shared" si="15"/>
        <v>-19.267401888048269</v>
      </c>
      <c r="AZ134" s="245">
        <f t="shared" si="15"/>
        <v>-19.776904252080609</v>
      </c>
      <c r="BA134" s="245">
        <f t="shared" si="15"/>
        <v>-20.30189351225799</v>
      </c>
      <c r="BB134" s="245">
        <f t="shared" si="15"/>
        <v>-20.840818913288789</v>
      </c>
    </row>
    <row r="135" spans="1:54" ht="14" outlineLevel="2" thickBot="1">
      <c r="A135" s="138"/>
      <c r="B135" s="140" t="s">
        <v>458</v>
      </c>
      <c r="C135" s="141"/>
      <c r="D135" s="244"/>
      <c r="E135" s="245">
        <f>E133+E134</f>
        <v>-2.5596455631995467</v>
      </c>
      <c r="F135" s="245">
        <f t="shared" ref="F135:AW135" si="16">F133+F134</f>
        <v>-2.6389043972903057</v>
      </c>
      <c r="G135" s="245">
        <f t="shared" si="16"/>
        <v>-2.6356786146317437</v>
      </c>
      <c r="H135" s="245">
        <f t="shared" si="16"/>
        <v>-2.887032921592144</v>
      </c>
      <c r="I135" s="245">
        <f t="shared" si="16"/>
        <v>-3.0638186646157184</v>
      </c>
      <c r="J135" s="245">
        <f t="shared" si="16"/>
        <v>-1.1564077826032588</v>
      </c>
      <c r="K135" s="245">
        <f t="shared" si="16"/>
        <v>-1.1358284668717475</v>
      </c>
      <c r="L135" s="245">
        <f t="shared" si="16"/>
        <v>-1.1166102602720676</v>
      </c>
      <c r="M135" s="245">
        <f t="shared" si="16"/>
        <v>-1.0987656737910523</v>
      </c>
      <c r="N135" s="245">
        <f t="shared" si="16"/>
        <v>-1.0823151395337605</v>
      </c>
      <c r="O135" s="245">
        <f t="shared" si="16"/>
        <v>-1.0672770304976651</v>
      </c>
      <c r="P135" s="245">
        <f t="shared" si="16"/>
        <v>-1.0536696580001697</v>
      </c>
      <c r="Q135" s="245">
        <f t="shared" si="16"/>
        <v>-1.0415119456516888</v>
      </c>
      <c r="R135" s="245">
        <f t="shared" si="16"/>
        <v>-1.0308229956418369</v>
      </c>
      <c r="S135" s="245">
        <f t="shared" si="16"/>
        <v>-1.021623388603683</v>
      </c>
      <c r="T135" s="245">
        <f t="shared" si="16"/>
        <v>-1.0139340945585986</v>
      </c>
      <c r="U135" s="245">
        <f t="shared" si="16"/>
        <v>-1.0077767160303912</v>
      </c>
      <c r="V135" s="245">
        <f t="shared" si="16"/>
        <v>-1.0031735878152579</v>
      </c>
      <c r="W135" s="245">
        <f t="shared" si="16"/>
        <v>-1.0001478042532401</v>
      </c>
      <c r="X135" s="245">
        <f t="shared" si="16"/>
        <v>-0.99872324777685428</v>
      </c>
      <c r="Y135" s="245">
        <f t="shared" si="16"/>
        <v>-0.99892461520588571</v>
      </c>
      <c r="Z135" s="245">
        <f t="shared" si="16"/>
        <v>-1.0007774523062554</v>
      </c>
      <c r="AA135" s="245">
        <f t="shared" si="16"/>
        <v>-1.0043081830899325</v>
      </c>
      <c r="AB135" s="245">
        <f t="shared" si="16"/>
        <v>-1.0095441428712442</v>
      </c>
      <c r="AC135" s="245">
        <f t="shared" si="16"/>
        <v>-10.164993617998412</v>
      </c>
      <c r="AD135" s="245">
        <f t="shared" si="16"/>
        <v>-10.466432476362145</v>
      </c>
      <c r="AE135" s="245">
        <f t="shared" si="16"/>
        <v>-10.777408560908771</v>
      </c>
      <c r="AF135" s="245">
        <f t="shared" si="16"/>
        <v>-11.098235320582731</v>
      </c>
      <c r="AG135" s="245">
        <f t="shared" si="16"/>
        <v>-11.429237165500261</v>
      </c>
      <c r="AH135" s="245">
        <f t="shared" si="16"/>
        <v>-11.770749962794049</v>
      </c>
      <c r="AI135" s="245">
        <f t="shared" si="16"/>
        <v>-12.123121419765926</v>
      </c>
      <c r="AJ135" s="245">
        <f t="shared" si="16"/>
        <v>-12.486711594757073</v>
      </c>
      <c r="AK135" s="245">
        <f t="shared" si="16"/>
        <v>-12.861893355428711</v>
      </c>
      <c r="AL135" s="245">
        <f t="shared" si="16"/>
        <v>-13.249052882119534</v>
      </c>
      <c r="AM135" s="245">
        <f t="shared" si="16"/>
        <v>-13.645059689706319</v>
      </c>
      <c r="AN135" s="245">
        <f t="shared" si="16"/>
        <v>-14.052150202825425</v>
      </c>
      <c r="AO135" s="245">
        <f t="shared" si="16"/>
        <v>-14.472135929789733</v>
      </c>
      <c r="AP135" s="245">
        <f t="shared" si="16"/>
        <v>-14.905441561538792</v>
      </c>
      <c r="AQ135" s="245">
        <f t="shared" si="16"/>
        <v>-15.352506716941136</v>
      </c>
      <c r="AR135" s="245">
        <f t="shared" si="16"/>
        <v>-15.808050147156225</v>
      </c>
      <c r="AS135" s="245">
        <f t="shared" si="16"/>
        <v>-16.265407204293133</v>
      </c>
      <c r="AT135" s="245">
        <f t="shared" si="16"/>
        <v>-16.736778701821109</v>
      </c>
      <c r="AU135" s="245">
        <f t="shared" si="16"/>
        <v>-17.222597887756255</v>
      </c>
      <c r="AV135" s="245">
        <f t="shared" si="16"/>
        <v>-17.721877550433376</v>
      </c>
      <c r="AW135" s="245">
        <f t="shared" si="16"/>
        <v>-18.233294618567406</v>
      </c>
      <c r="AX135" s="245">
        <f>AX133+AX134</f>
        <v>-18.760252765143278</v>
      </c>
      <c r="AY135" s="245">
        <f>AY133+AY134</f>
        <v>-19.267401888048269</v>
      </c>
      <c r="AZ135" s="245">
        <f>AZ133+AZ134</f>
        <v>-19.776904252080609</v>
      </c>
      <c r="BA135" s="245">
        <f>BA133+BA134</f>
        <v>-20.30189351225799</v>
      </c>
      <c r="BB135" s="245">
        <f>BB133+BB134</f>
        <v>-20.840818913288789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-3.1291900105007215</v>
      </c>
      <c r="F143" s="21">
        <f>-(F$158*'Fixed Data'!$B$25*'Fixed Data'!F$47*'Fixed Data'!$B$24*'Fixed Data'!$B$23+F$158*'Fixed Data'!$B$26)*'Fixed Data'!M42/10^6</f>
        <v>-3.2433839042295487</v>
      </c>
      <c r="G143" s="21">
        <f>-(G$158*'Fixed Data'!$B$25*'Fixed Data'!G$47*'Fixed Data'!$B$24*'Fixed Data'!$B$23+G$158*'Fixed Data'!$B$26)*'Fixed Data'!N42/10^6</f>
        <v>-3.3755152992519482</v>
      </c>
      <c r="H143" s="21">
        <f>-(H$158*'Fixed Data'!$B$25*'Fixed Data'!H$47*'Fixed Data'!$B$24*'Fixed Data'!$B$23+H$158*'Fixed Data'!$B$26)*'Fixed Data'!O42/10^6</f>
        <v>-3.5015247218325021</v>
      </c>
      <c r="I143" s="21">
        <f>-(I$158*'Fixed Data'!$B$25*'Fixed Data'!I$47*'Fixed Data'!$B$24*'Fixed Data'!$B$23+I$158*'Fixed Data'!$B$26)*'Fixed Data'!P42/10^6</f>
        <v>-3.6407445345779221</v>
      </c>
      <c r="J143" s="21">
        <f>-(J$158*'Fixed Data'!$B$25*'Fixed Data'!J$47*'Fixed Data'!$B$24*'Fixed Data'!$B$23+J$158*'Fixed Data'!$B$26)*'Fixed Data'!Q42/10^6</f>
        <v>-3.8066043101685501</v>
      </c>
      <c r="K143" s="21">
        <f>-(K$158*'Fixed Data'!$B$25*'Fixed Data'!K$47*'Fixed Data'!$B$24*'Fixed Data'!$B$23+K$158*'Fixed Data'!$B$26)*'Fixed Data'!R42/10^6</f>
        <v>-3.9663552788832881</v>
      </c>
      <c r="L143" s="21">
        <f>-(L$158*'Fixed Data'!$B$25*'Fixed Data'!L$47*'Fixed Data'!$B$24*'Fixed Data'!$B$23+L$158*'Fixed Data'!$B$26)*'Fixed Data'!S42/10^6</f>
        <v>-4.145653907004621</v>
      </c>
      <c r="M143" s="21">
        <f>-(M$158*'Fixed Data'!$B$25*'Fixed Data'!M$47*'Fixed Data'!$B$24*'Fixed Data'!$B$23+M$158*'Fixed Data'!$B$26)*'Fixed Data'!T42/10^6</f>
        <v>-4.3322289644145151</v>
      </c>
      <c r="N143" s="21">
        <f>-(N$158*'Fixed Data'!$B$25*'Fixed Data'!N$47*'Fixed Data'!$B$24*'Fixed Data'!$B$23+N$158*'Fixed Data'!$B$26)*'Fixed Data'!U42/10^6</f>
        <v>-4.5123769519357655</v>
      </c>
      <c r="O143" s="21">
        <f>-(O$158*'Fixed Data'!$B$25*'Fixed Data'!O$47*'Fixed Data'!$B$24*'Fixed Data'!$B$23+O$158*'Fixed Data'!$B$26)*'Fixed Data'!V42/10^6</f>
        <v>-4.7140270973364391</v>
      </c>
      <c r="P143" s="21">
        <f>-(P$158*'Fixed Data'!$B$25*'Fixed Data'!P$47*'Fixed Data'!$B$24*'Fixed Data'!$B$23+P$158*'Fixed Data'!$B$26)*'Fixed Data'!W42/10^6</f>
        <v>-4.9238674456390852</v>
      </c>
      <c r="Q143" s="21">
        <f>-(Q$158*'Fixed Data'!$B$25*'Fixed Data'!Q$47*'Fixed Data'!$B$24*'Fixed Data'!$B$23+Q$158*'Fixed Data'!$B$26)*'Fixed Data'!X42/10^6</f>
        <v>-5.1422215528515922</v>
      </c>
      <c r="R143" s="21">
        <f>-(R$158*'Fixed Data'!$B$25*'Fixed Data'!R$47*'Fixed Data'!$B$24*'Fixed Data'!$B$23+R$158*'Fixed Data'!$B$26)*'Fixed Data'!Y42/10^6</f>
        <v>-5.3851223670155832</v>
      </c>
      <c r="S143" s="21">
        <f>-(S$158*'Fixed Data'!$B$25*'Fixed Data'!S$47*'Fixed Data'!$B$24*'Fixed Data'!$B$23+S$158*'Fixed Data'!$B$26)*'Fixed Data'!Z42/10^6</f>
        <v>-5.62197667325698</v>
      </c>
      <c r="T143" s="21">
        <f>-(T$158*'Fixed Data'!$B$25*'Fixed Data'!T$47*'Fixed Data'!$B$24*'Fixed Data'!$B$23+T$158*'Fixed Data'!$B$26)*'Fixed Data'!AA42/10^6</f>
        <v>-5.868407252078204</v>
      </c>
      <c r="U143" s="21">
        <f>-(U$158*'Fixed Data'!$B$25*'Fixed Data'!U$47*'Fixed Data'!$B$24*'Fixed Data'!$B$23+U$158*'Fixed Data'!$B$26)*'Fixed Data'!AB42/10^6</f>
        <v>-6.124791770451484</v>
      </c>
      <c r="V143" s="21">
        <f>-(V$158*'Fixed Data'!$B$25*'Fixed Data'!V$47*'Fixed Data'!$B$24*'Fixed Data'!$B$23+V$158*'Fixed Data'!$B$26)*'Fixed Data'!AC42/10^6</f>
        <v>-6.4091302040589735</v>
      </c>
      <c r="W143" s="21">
        <f>-(W$158*'Fixed Data'!$B$25*'Fixed Data'!W$47*'Fixed Data'!$B$24*'Fixed Data'!$B$23+W$158*'Fixed Data'!$B$26)*'Fixed Data'!AD42/10^6</f>
        <v>-6.6871302400730901</v>
      </c>
      <c r="X143" s="21">
        <f>-(X$158*'Fixed Data'!$B$25*'Fixed Data'!X$47*'Fixed Data'!$B$24*'Fixed Data'!$B$23+X$158*'Fixed Data'!$B$26)*'Fixed Data'!AE42/10^6</f>
        <v>-6.9949779397851763</v>
      </c>
      <c r="Y143" s="21">
        <f>-(Y$158*'Fixed Data'!$B$25*'Fixed Data'!Y$47*'Fixed Data'!$B$24*'Fixed Data'!$B$23+Y$158*'Fixed Data'!$B$26)*'Fixed Data'!AF42/10^6</f>
        <v>-7.2963555298589897</v>
      </c>
      <c r="Z143" s="21">
        <f>-(Z$158*'Fixed Data'!$B$25*'Fixed Data'!Z$47*'Fixed Data'!$B$24*'Fixed Data'!$B$23+Z$158*'Fixed Data'!$B$26)*'Fixed Data'!AG42/10^6</f>
        <v>-7.629610198937784</v>
      </c>
      <c r="AA143" s="21">
        <f>-(AA$158*'Fixed Data'!$B$25*'Fixed Data'!AA$47*'Fixed Data'!$B$24*'Fixed Data'!$B$23+AA$158*'Fixed Data'!$B$26)*'Fixed Data'!AH42/10^6</f>
        <v>-7.9766186564638373</v>
      </c>
      <c r="AB143" s="21">
        <f>-(AB$158*'Fixed Data'!$B$25*'Fixed Data'!AB$47*'Fixed Data'!$B$24*'Fixed Data'!$B$23+AB$158*'Fixed Data'!$B$26)*'Fixed Data'!AI42/10^6</f>
        <v>-8.337932039274456</v>
      </c>
      <c r="AC143" s="21">
        <f>-(AC$158*'Fixed Data'!$B$25*'Fixed Data'!AC$47*'Fixed Data'!$B$24*'Fixed Data'!$B$23+AC$158*'Fixed Data'!$B$26)*'Fixed Data'!AJ42/10^6</f>
        <v>-87.090712176387498</v>
      </c>
      <c r="AD143" s="21">
        <f>-(AD$158*'Fixed Data'!$B$25*'Fixed Data'!AD$47*'Fixed Data'!$B$24*'Fixed Data'!$B$23+AD$158*'Fixed Data'!$B$26)*'Fixed Data'!AK42/10^6</f>
        <v>-90.966910162036456</v>
      </c>
      <c r="AE143" s="21">
        <f>-(AE$158*'Fixed Data'!$B$25*'Fixed Data'!AE$47*'Fixed Data'!$B$24*'Fixed Data'!$B$23+AE$158*'Fixed Data'!$B$26)*'Fixed Data'!AL42/10^6</f>
        <v>-95.024143489170584</v>
      </c>
      <c r="AF143" s="21">
        <f>-(AF$158*'Fixed Data'!$B$25*'Fixed Data'!AF$47*'Fixed Data'!$B$24*'Fixed Data'!$B$23+AF$158*'Fixed Data'!$B$26)*'Fixed Data'!AM42/10^6</f>
        <v>-99.2399497454455</v>
      </c>
      <c r="AG143" s="21">
        <f>-(AG$158*'Fixed Data'!$B$25*'Fixed Data'!AG$47*'Fixed Data'!$B$24*'Fixed Data'!$B$23+AG$158*'Fixed Data'!$B$26)*'Fixed Data'!AN42/10^6</f>
        <v>-103.62315990169525</v>
      </c>
      <c r="AH143" s="21">
        <f>-(AH$158*'Fixed Data'!$B$25*'Fixed Data'!AH$47*'Fixed Data'!$B$24*'Fixed Data'!$B$23+AH$158*'Fixed Data'!$B$26)*'Fixed Data'!AO42/10^6</f>
        <v>-108.18399813933536</v>
      </c>
      <c r="AI143" s="21">
        <f>-(AI$158*'Fixed Data'!$B$25*'Fixed Data'!AI$47*'Fixed Data'!$B$24*'Fixed Data'!$B$23+AI$158*'Fixed Data'!$B$26)*'Fixed Data'!AP42/10^6</f>
        <v>-112.93510242183611</v>
      </c>
      <c r="AJ143" s="21">
        <f>-(AJ$158*'Fixed Data'!$B$25*'Fixed Data'!AJ$47*'Fixed Data'!$B$24*'Fixed Data'!$B$23+AJ$158*'Fixed Data'!$B$26)*'Fixed Data'!AQ42/10^6</f>
        <v>-117.88062584085391</v>
      </c>
      <c r="AK143" s="21">
        <f>-(AK$158*'Fixed Data'!$B$25*'Fixed Data'!AK$47*'Fixed Data'!$B$24*'Fixed Data'!$B$23+AK$158*'Fixed Data'!$B$26)*'Fixed Data'!AR42/10^6</f>
        <v>-123.02590112775609</v>
      </c>
      <c r="AL143" s="21">
        <f>-(AL$158*'Fixed Data'!$B$25*'Fixed Data'!AL$47*'Fixed Data'!$B$24*'Fixed Data'!$B$23+AL$158*'Fixed Data'!$B$26)*'Fixed Data'!AS42/10^6</f>
        <v>-128.38060331373177</v>
      </c>
      <c r="AM143" s="21">
        <f>-(AM$158*'Fixed Data'!$B$25*'Fixed Data'!AM$47*'Fixed Data'!$B$24*'Fixed Data'!$B$23+AM$158*'Fixed Data'!$B$26)*'Fixed Data'!AT42/10^6</f>
        <v>-133.91916286481589</v>
      </c>
      <c r="AN143" s="21">
        <f>-(AN$158*'Fixed Data'!$B$25*'Fixed Data'!AN$47*'Fixed Data'!$B$24*'Fixed Data'!$B$23+AN$158*'Fixed Data'!$B$26)*'Fixed Data'!AU42/10^6</f>
        <v>-139.66697550207215</v>
      </c>
      <c r="AO143" s="21">
        <f>-(AO$158*'Fixed Data'!$B$25*'Fixed Data'!AO$47*'Fixed Data'!$B$24*'Fixed Data'!$B$23+AO$158*'Fixed Data'!$B$26)*'Fixed Data'!AV42/10^6</f>
        <v>-145.64583639653154</v>
      </c>
      <c r="AP143" s="21">
        <f>-(AP$158*'Fixed Data'!$B$25*'Fixed Data'!AP$47*'Fixed Data'!$B$24*'Fixed Data'!$B$23+AP$158*'Fixed Data'!$B$26)*'Fixed Data'!AW42/10^6</f>
        <v>-151.86497400460487</v>
      </c>
      <c r="AQ143" s="21">
        <f>-(AQ$158*'Fixed Data'!$B$25*'Fixed Data'!AQ$47*'Fixed Data'!$B$24*'Fixed Data'!$B$23+AQ$158*'Fixed Data'!$B$26)*'Fixed Data'!AX42/10^6</f>
        <v>-158.33417308110106</v>
      </c>
      <c r="AR143" s="21">
        <f>-(AR$158*'Fixed Data'!$B$25*'Fixed Data'!AR$47*'Fixed Data'!$B$24*'Fixed Data'!$B$23+AR$158*'Fixed Data'!$B$26)*'Fixed Data'!AY42/10^6</f>
        <v>-165.00342527895302</v>
      </c>
      <c r="AS143" s="21">
        <f>-(AS$158*'Fixed Data'!$B$25*'Fixed Data'!AS$47*'Fixed Data'!$B$24*'Fixed Data'!$B$23+AS$158*'Fixed Data'!$B$26)*'Fixed Data'!AZ42/10^6</f>
        <v>-171.80541524287224</v>
      </c>
      <c r="AT143" s="21">
        <f>-(AT$158*'Fixed Data'!$B$25*'Fixed Data'!AT$47*'Fixed Data'!$B$24*'Fixed Data'!$B$23+AT$158*'Fixed Data'!$B$26)*'Fixed Data'!BA42/10^6</f>
        <v>-178.87119389632076</v>
      </c>
      <c r="AU143" s="21">
        <f>-(AU$158*'Fixed Data'!$B$25*'Fixed Data'!AU$47*'Fixed Data'!$B$24*'Fixed Data'!$B$23+AU$158*'Fixed Data'!$B$26)*'Fixed Data'!BB42/10^6</f>
        <v>-186.21073615338759</v>
      </c>
      <c r="AV143" s="21">
        <f>-(AV$158*'Fixed Data'!$B$25*'Fixed Data'!AV$47*'Fixed Data'!$B$24*'Fixed Data'!$B$23+AV$158*'Fixed Data'!$B$26)*'Fixed Data'!BC42/10^6</f>
        <v>-193.8186626729175</v>
      </c>
      <c r="AW143" s="21">
        <f>-(AW$158*'Fixed Data'!$B$25*'Fixed Data'!AW$47*'Fixed Data'!$B$24*'Fixed Data'!$B$23+AW$158*'Fixed Data'!$B$26)*'Fixed Data'!BD42/10^6</f>
        <v>-201.68535297417299</v>
      </c>
      <c r="AX143" s="21">
        <f>-(AX$158*'Fixed Data'!$B$25*'Fixed Data'!AX$47*'Fixed Data'!$B$24*'Fixed Data'!$B$23+AX$158*'Fixed Data'!$B$26)*'Fixed Data'!BE42/10^6</f>
        <v>-209.85341421255103</v>
      </c>
      <c r="AY143" s="21">
        <f>-(AY$158*'Fixed Data'!$B$25*'Fixed Data'!AY$47*'Fixed Data'!$B$24*'Fixed Data'!$B$23+AY$158*'Fixed Data'!$B$26)*'Fixed Data'!BF42/10^6</f>
        <v>-217.9288300378642</v>
      </c>
      <c r="AZ143" s="21">
        <f>-(AZ$158*'Fixed Data'!$B$25*'Fixed Data'!AZ$47*'Fixed Data'!$B$24*'Fixed Data'!$B$23+AZ$158*'Fixed Data'!$B$26)*'Fixed Data'!BG42/10^6</f>
        <v>-226.15763078152864</v>
      </c>
      <c r="BA143" s="21">
        <f>-(BA$158*'Fixed Data'!$B$25*'Fixed Data'!BA$47*'Fixed Data'!$B$24*'Fixed Data'!$B$23+BA$158*'Fixed Data'!$B$26)*'Fixed Data'!BH42/10^6</f>
        <v>-234.69252077197032</v>
      </c>
      <c r="BB143" s="21">
        <f>-(BB$158*'Fixed Data'!$B$25*'Fixed Data'!BB$47*'Fixed Data'!$B$24*'Fixed Data'!$B$23+BB$158*'Fixed Data'!$B$26)*'Fixed Data'!BI42/10^6</f>
        <v>-243.52117034768941</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-0.63272141034042861</v>
      </c>
      <c r="F146" s="21">
        <f>-F$161*'Fixed Data'!$B$20*'Fixed Data'!$B$22</f>
        <v>-0.62447844001336861</v>
      </c>
      <c r="G146" s="21">
        <f>-G$161*'Fixed Data'!$B$20*'Fixed Data'!$B$22</f>
        <v>-0.63475029237962122</v>
      </c>
      <c r="H146" s="21">
        <f>-H$161*'Fixed Data'!$B$20*'Fixed Data'!$B$22</f>
        <v>-0.6442414298439989</v>
      </c>
      <c r="I146" s="21">
        <f>-I$161*'Fixed Data'!$B$20*'Fixed Data'!$B$22</f>
        <v>-0.65195606064103917</v>
      </c>
      <c r="J146" s="21">
        <f>-J$161*'Fixed Data'!$B$20*'Fixed Data'!$B$22</f>
        <v>-0.66425522694103167</v>
      </c>
      <c r="K146" s="21">
        <f>-K$161*'Fixed Data'!$B$20*'Fixed Data'!$B$22</f>
        <v>-0.68343174533236073</v>
      </c>
      <c r="L146" s="21">
        <f>-L$161*'Fixed Data'!$B$20*'Fixed Data'!$B$22</f>
        <v>-0.70329103923929204</v>
      </c>
      <c r="M146" s="21">
        <f>-M$161*'Fixed Data'!$B$20*'Fixed Data'!$B$22</f>
        <v>-0.72317652050728276</v>
      </c>
      <c r="N146" s="21">
        <f>-N$161*'Fixed Data'!$B$20*'Fixed Data'!$B$22</f>
        <v>-0.74366319100432343</v>
      </c>
      <c r="O146" s="21">
        <f>-O$161*'Fixed Data'!$B$20*'Fixed Data'!$B$22</f>
        <v>-0.76488817035149714</v>
      </c>
      <c r="P146" s="21">
        <f>-P$161*'Fixed Data'!$B$20*'Fixed Data'!$B$22</f>
        <v>-0.78688080452227549</v>
      </c>
      <c r="Q146" s="21">
        <f>-Q$161*'Fixed Data'!$B$20*'Fixed Data'!$B$22</f>
        <v>-0.80967176117901174</v>
      </c>
      <c r="R146" s="21">
        <f>-R$161*'Fixed Data'!$B$20*'Fixed Data'!$B$22</f>
        <v>-0.83321684214944669</v>
      </c>
      <c r="S146" s="21">
        <f>-S$161*'Fixed Data'!$B$20*'Fixed Data'!$B$22</f>
        <v>-0.85761058179087024</v>
      </c>
      <c r="T146" s="21">
        <f>-T$161*'Fixed Data'!$B$20*'Fixed Data'!$B$22</f>
        <v>-0.88290009047138196</v>
      </c>
      <c r="U146" s="21">
        <f>-U$161*'Fixed Data'!$B$20*'Fixed Data'!$B$22</f>
        <v>-0.90912183784351019</v>
      </c>
      <c r="V146" s="21">
        <f>-V$161*'Fixed Data'!$B$20*'Fixed Data'!$B$22</f>
        <v>-0.9363140408772872</v>
      </c>
      <c r="W146" s="21">
        <f>-W$161*'Fixed Data'!$B$20*'Fixed Data'!$B$22</f>
        <v>-0.96451659665573009</v>
      </c>
      <c r="X146" s="21">
        <f>-X$161*'Fixed Data'!$B$20*'Fixed Data'!$B$22</f>
        <v>-0.99377132879141294</v>
      </c>
      <c r="Y146" s="21">
        <f>-Y$161*'Fixed Data'!$B$20*'Fixed Data'!$B$22</f>
        <v>-1.0241219650249582</v>
      </c>
      <c r="Z146" s="21">
        <f>-Z$161*'Fixed Data'!$B$20*'Fixed Data'!$B$22</f>
        <v>-1.0556143164370912</v>
      </c>
      <c r="AA146" s="21">
        <f>-AA$161*'Fixed Data'!$B$20*'Fixed Data'!$B$22</f>
        <v>-1.0882962998501442</v>
      </c>
      <c r="AB146" s="21">
        <f>-AB$161*'Fixed Data'!$B$20*'Fixed Data'!$B$22</f>
        <v>-1.1222181394416157</v>
      </c>
      <c r="AC146" s="21">
        <f>-AC$161*'Fixed Data'!$B$20*'Fixed Data'!$B$22</f>
        <v>-1.9650536732332622</v>
      </c>
      <c r="AD146" s="21">
        <f>-AD$161*'Fixed Data'!$B$20*'Fixed Data'!$B$22</f>
        <v>-2.001969205345945</v>
      </c>
      <c r="AE146" s="21">
        <f>-AE$161*'Fixed Data'!$B$20*'Fixed Data'!$B$22</f>
        <v>-2.0403080171719972</v>
      </c>
      <c r="AF146" s="21">
        <f>-AF$161*'Fixed Data'!$B$20*'Fixed Data'!$B$22</f>
        <v>-2.0801315112406438</v>
      </c>
      <c r="AG146" s="21">
        <f>-AG$161*'Fixed Data'!$B$20*'Fixed Data'!$B$22</f>
        <v>-2.1215041142844826</v>
      </c>
      <c r="AH146" s="21">
        <f>-AH$161*'Fixed Data'!$B$20*'Fixed Data'!$B$22</f>
        <v>-2.1644934340500317</v>
      </c>
      <c r="AI146" s="21">
        <f>-AI$161*'Fixed Data'!$B$20*'Fixed Data'!$B$22</f>
        <v>-2.2091703265022451</v>
      </c>
      <c r="AJ146" s="21">
        <f>-AJ$161*'Fixed Data'!$B$20*'Fixed Data'!$B$22</f>
        <v>-2.2556091646425918</v>
      </c>
      <c r="AK146" s="21">
        <f>-AK$161*'Fixed Data'!$B$20*'Fixed Data'!$B$22</f>
        <v>-2.3038879729180972</v>
      </c>
      <c r="AL146" s="21">
        <f>-AL$161*'Fixed Data'!$B$20*'Fixed Data'!$B$22</f>
        <v>-2.354088651236403</v>
      </c>
      <c r="AM146" s="21">
        <f>-AM$161*'Fixed Data'!$B$20*'Fixed Data'!$B$22</f>
        <v>-2.4041446830274529</v>
      </c>
      <c r="AN146" s="21">
        <f>-AN$161*'Fixed Data'!$B$20*'Fixed Data'!$B$22</f>
        <v>-2.4552571698634771</v>
      </c>
      <c r="AO146" s="21">
        <f>-AO$161*'Fixed Data'!$B$20*'Fixed Data'!$B$22</f>
        <v>-2.5083636371916187</v>
      </c>
      <c r="AP146" s="21">
        <f>-AP$161*'Fixed Data'!$B$20*'Fixed Data'!$B$22</f>
        <v>-2.5635512492735399</v>
      </c>
      <c r="AQ146" s="21">
        <f>-AQ$161*'Fixed Data'!$B$20*'Fixed Data'!$B$22</f>
        <v>-2.6209115386646649</v>
      </c>
      <c r="AR146" s="21">
        <f>-AR$161*'Fixed Data'!$B$20*'Fixed Data'!$B$22</f>
        <v>-2.6761070808798748</v>
      </c>
      <c r="AS146" s="21">
        <f>-AS$161*'Fixed Data'!$B$20*'Fixed Data'!$B$22</f>
        <v>-2.7237235886166888</v>
      </c>
      <c r="AT146" s="21">
        <f>-AT$161*'Fixed Data'!$B$20*'Fixed Data'!$B$22</f>
        <v>-2.7729190889383224</v>
      </c>
      <c r="AU146" s="21">
        <f>-AU$161*'Fixed Data'!$B$20*'Fixed Data'!$B$22</f>
        <v>-2.8237487567552035</v>
      </c>
      <c r="AV146" s="21">
        <f>-AV$161*'Fixed Data'!$B$20*'Fixed Data'!$B$22</f>
        <v>-2.875211939174966</v>
      </c>
      <c r="AW146" s="21">
        <f>-AW$161*'Fixed Data'!$B$20*'Fixed Data'!$B$22</f>
        <v>-2.9260519788893409</v>
      </c>
      <c r="AX146" s="21">
        <f>-AX$161*'Fixed Data'!$B$20*'Fixed Data'!$B$22</f>
        <v>-2.9784908365217588</v>
      </c>
      <c r="AY146" s="21">
        <f>-AY$161*'Fixed Data'!$B$20*'Fixed Data'!$B$22</f>
        <v>-3.0302741364689316</v>
      </c>
      <c r="AZ146" s="21">
        <f>-AZ$161*'Fixed Data'!$B$20*'Fixed Data'!$B$22</f>
        <v>-3.082849060851629</v>
      </c>
      <c r="BA146" s="21">
        <f>-BA$161*'Fixed Data'!$B$20*'Fixed Data'!$B$22</f>
        <v>-3.1370825927731283</v>
      </c>
      <c r="BB146" s="21">
        <f>-BB$161*'Fixed Data'!$B$20*'Fixed Data'!$B$22</f>
        <v>-3.1922702018896594</v>
      </c>
    </row>
    <row r="147" spans="1:54" outlineLevel="2">
      <c r="A147" s="455"/>
      <c r="B147" s="135" t="s">
        <v>285</v>
      </c>
      <c r="C147" s="135" t="s">
        <v>464</v>
      </c>
      <c r="D147" s="135" t="s">
        <v>381</v>
      </c>
      <c r="E147" s="21">
        <f>-E$162*'Fixed Data'!$B$21*'Fixed Data'!$B$22</f>
        <v>-9.4570696410997118E-3</v>
      </c>
      <c r="F147" s="21">
        <f>-F$162*'Fixed Data'!$B$21*'Fixed Data'!$B$22</f>
        <v>-9.3338647923297425E-3</v>
      </c>
      <c r="G147" s="21">
        <f>-G$162*'Fixed Data'!$B$21*'Fixed Data'!$B$22</f>
        <v>-9.4873945777303077E-3</v>
      </c>
      <c r="H147" s="21">
        <f>-H$162*'Fixed Data'!$B$21*'Fixed Data'!$B$22</f>
        <v>-9.6292553858557846E-3</v>
      </c>
      <c r="I147" s="21">
        <f>-I$162*'Fixed Data'!$B$21*'Fixed Data'!$B$22</f>
        <v>-9.7445636430650504E-3</v>
      </c>
      <c r="J147" s="21">
        <f>-J$162*'Fixed Data'!$B$21*'Fixed Data'!$B$22</f>
        <v>-9.9283950108690379E-3</v>
      </c>
      <c r="K147" s="21">
        <f>-K$162*'Fixed Data'!$B$21*'Fixed Data'!$B$22</f>
        <v>-1.0215019783566242E-2</v>
      </c>
      <c r="L147" s="21">
        <f>-L$162*'Fixed Data'!$B$21*'Fixed Data'!$B$22</f>
        <v>-1.051184990152074E-2</v>
      </c>
      <c r="M147" s="21">
        <f>-M$162*'Fixed Data'!$B$21*'Fixed Data'!$B$22</f>
        <v>-1.0809071466457144E-2</v>
      </c>
      <c r="N147" s="21">
        <f>-N$162*'Fixed Data'!$B$21*'Fixed Data'!$B$22</f>
        <v>-1.111527853263024E-2</v>
      </c>
      <c r="O147" s="21">
        <f>-O$162*'Fixed Data'!$B$21*'Fixed Data'!$B$22</f>
        <v>-1.1432520998496088E-2</v>
      </c>
      <c r="P147" s="21">
        <f>-P$162*'Fixed Data'!$B$21*'Fixed Data'!$B$22</f>
        <v>-1.1761237320835803E-2</v>
      </c>
      <c r="Q147" s="21">
        <f>-Q$162*'Fixed Data'!$B$21*'Fixed Data'!$B$22</f>
        <v>-1.210188584519171E-2</v>
      </c>
      <c r="R147" s="21">
        <f>-R$162*'Fixed Data'!$B$21*'Fixed Data'!$B$22</f>
        <v>-1.2453806023615899E-2</v>
      </c>
      <c r="S147" s="21">
        <f>-S$162*'Fixed Data'!$B$21*'Fixed Data'!$B$22</f>
        <v>-1.2818411163533414E-2</v>
      </c>
      <c r="T147" s="21">
        <f>-T$162*'Fixed Data'!$B$21*'Fixed Data'!$B$22</f>
        <v>-1.3196404603863248E-2</v>
      </c>
      <c r="U147" s="21">
        <f>-U$162*'Fixed Data'!$B$21*'Fixed Data'!$B$22</f>
        <v>-1.3588332230831513E-2</v>
      </c>
      <c r="V147" s="21">
        <f>-V$162*'Fixed Data'!$B$21*'Fixed Data'!$B$22</f>
        <v>-1.3994764640943399E-2</v>
      </c>
      <c r="W147" s="21">
        <f>-W$162*'Fixed Data'!$B$21*'Fixed Data'!$B$22</f>
        <v>-1.4416298647707505E-2</v>
      </c>
      <c r="X147" s="21">
        <f>-X$162*'Fixed Data'!$B$21*'Fixed Data'!$B$22</f>
        <v>-1.4853559089705023E-2</v>
      </c>
      <c r="Y147" s="21">
        <f>-Y$162*'Fixed Data'!$B$21*'Fixed Data'!$B$22</f>
        <v>-1.5307199734624371E-2</v>
      </c>
      <c r="Z147" s="21">
        <f>-Z$162*'Fixed Data'!$B$21*'Fixed Data'!$B$22</f>
        <v>-1.5777904936657934E-2</v>
      </c>
      <c r="AA147" s="21">
        <f>-AA$162*'Fixed Data'!$B$21*'Fixed Data'!$B$22</f>
        <v>-1.626639129389883E-2</v>
      </c>
      <c r="AB147" s="21">
        <f>-AB$162*'Fixed Data'!$B$21*'Fixed Data'!$B$22</f>
        <v>-1.6773409456410138E-2</v>
      </c>
      <c r="AC147" s="21">
        <f>-AC$162*'Fixed Data'!$B$21*'Fixed Data'!$B$22</f>
        <v>-2.9370982746450992E-2</v>
      </c>
      <c r="AD147" s="21">
        <f>-AD$162*'Fixed Data'!$B$21*'Fixed Data'!$B$22</f>
        <v>-2.9922746854863565E-2</v>
      </c>
      <c r="AE147" s="21">
        <f>-AE$162*'Fixed Data'!$B$21*'Fixed Data'!$B$22</f>
        <v>-3.0495783650782048E-2</v>
      </c>
      <c r="AF147" s="21">
        <f>-AF$162*'Fixed Data'!$B$21*'Fixed Data'!$B$22</f>
        <v>-3.1091011784032736E-2</v>
      </c>
      <c r="AG147" s="21">
        <f>-AG$162*'Fixed Data'!$B$21*'Fixed Data'!$B$22</f>
        <v>-3.1709394051464876E-2</v>
      </c>
      <c r="AH147" s="21">
        <f>-AH$162*'Fixed Data'!$B$21*'Fixed Data'!$B$22</f>
        <v>-3.235194056107181E-2</v>
      </c>
      <c r="AI147" s="21">
        <f>-AI$162*'Fixed Data'!$B$21*'Fixed Data'!$B$22</f>
        <v>-3.3019710690732604E-2</v>
      </c>
      <c r="AJ147" s="21">
        <f>-AJ$162*'Fixed Data'!$B$21*'Fixed Data'!$B$22</f>
        <v>-3.3713815950988248E-2</v>
      </c>
      <c r="AK147" s="21">
        <f>-AK$162*'Fixed Data'!$B$21*'Fixed Data'!$B$22</f>
        <v>-3.4435422697145494E-2</v>
      </c>
      <c r="AL147" s="21">
        <f>-AL$162*'Fixed Data'!$B$21*'Fixed Data'!$B$22</f>
        <v>-3.518575529339793E-2</v>
      </c>
      <c r="AM147" s="21">
        <f>-AM$162*'Fixed Data'!$B$21*'Fixed Data'!$B$22</f>
        <v>-3.5933925438886585E-2</v>
      </c>
      <c r="AN147" s="21">
        <f>-AN$162*'Fixed Data'!$B$21*'Fixed Data'!$B$22</f>
        <v>-3.6697886507410148E-2</v>
      </c>
      <c r="AO147" s="21">
        <f>-AO$162*'Fixed Data'!$B$21*'Fixed Data'!$B$22</f>
        <v>-3.7491650281910226E-2</v>
      </c>
      <c r="AP147" s="21">
        <f>-AP$162*'Fixed Data'!$B$21*'Fixed Data'!$B$22</f>
        <v>-3.8316520681625249E-2</v>
      </c>
      <c r="AQ147" s="21">
        <f>-AQ$162*'Fixed Data'!$B$21*'Fixed Data'!$B$22</f>
        <v>-3.9173865209560503E-2</v>
      </c>
      <c r="AR147" s="21">
        <f>-AR$162*'Fixed Data'!$B$21*'Fixed Data'!$B$22</f>
        <v>-3.9998854188480593E-2</v>
      </c>
      <c r="AS147" s="21">
        <f>-AS$162*'Fixed Data'!$B$21*'Fixed Data'!$B$22</f>
        <v>-4.0710561755765158E-2</v>
      </c>
      <c r="AT147" s="21">
        <f>-AT$162*'Fixed Data'!$B$21*'Fixed Data'!$B$22</f>
        <v>-4.1445870050323713E-2</v>
      </c>
      <c r="AU147" s="21">
        <f>-AU$162*'Fixed Data'!$B$21*'Fixed Data'!$B$22</f>
        <v>-4.2205603702384083E-2</v>
      </c>
      <c r="AV147" s="21">
        <f>-AV$162*'Fixed Data'!$B$21*'Fixed Data'!$B$22</f>
        <v>-4.2974806212847425E-2</v>
      </c>
      <c r="AW147" s="21">
        <f>-AW$162*'Fixed Data'!$B$21*'Fixed Data'!$B$22</f>
        <v>-4.3734694906841752E-2</v>
      </c>
      <c r="AX147" s="21">
        <f>-AX$162*'Fixed Data'!$B$21*'Fixed Data'!$B$22</f>
        <v>-4.4518480399441632E-2</v>
      </c>
      <c r="AY147" s="21">
        <f>-AY$162*'Fixed Data'!$B$21*'Fixed Data'!$B$22</f>
        <v>-4.529246751302677E-2</v>
      </c>
      <c r="AZ147" s="21">
        <f>-AZ$162*'Fixed Data'!$B$21*'Fixed Data'!$B$22</f>
        <v>-4.607828693280476E-2</v>
      </c>
      <c r="BA147" s="21">
        <f>-BA$162*'Fixed Data'!$B$21*'Fixed Data'!$B$22</f>
        <v>-4.6888896789390663E-2</v>
      </c>
      <c r="BB147" s="21">
        <f>-BB$162*'Fixed Data'!$B$21*'Fixed Data'!$B$22</f>
        <v>-4.7713766905706979E-2</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135" t="s">
        <v>465</v>
      </c>
      <c r="D150" s="135" t="s">
        <v>381</v>
      </c>
      <c r="E150" s="279">
        <v>-0.68318568680000002</v>
      </c>
      <c r="F150" s="279">
        <v>-0.66478340930000002</v>
      </c>
      <c r="G150" s="279">
        <v>-0.63248248539999996</v>
      </c>
      <c r="H150" s="279">
        <v>-0.58577491989999997</v>
      </c>
      <c r="I150" s="279">
        <v>-0.51628360659999994</v>
      </c>
      <c r="J150" s="279">
        <v>-0.46422398510000001</v>
      </c>
      <c r="K150" s="279">
        <v>-0.47632357459999997</v>
      </c>
      <c r="L150" s="279">
        <v>-0.48881595919999998</v>
      </c>
      <c r="M150" s="279">
        <v>-0.50133707290000007</v>
      </c>
      <c r="N150" s="279">
        <v>-0.51420311990000001</v>
      </c>
      <c r="O150" s="279">
        <v>-0.52748823510000009</v>
      </c>
      <c r="P150" s="279">
        <v>-0.54120683930000002</v>
      </c>
      <c r="Q150" s="279">
        <v>-0.55537389410000004</v>
      </c>
      <c r="R150" s="279">
        <v>-0.56997594259999995</v>
      </c>
      <c r="S150" s="279">
        <v>-0.58505230699999999</v>
      </c>
      <c r="T150" s="279">
        <v>-0.60058419850000011</v>
      </c>
      <c r="U150" s="279">
        <v>-0.61661385930000001</v>
      </c>
      <c r="V150" s="279">
        <v>-0.63317100600000009</v>
      </c>
      <c r="W150" s="279">
        <v>-0.65027410080000003</v>
      </c>
      <c r="X150" s="279">
        <v>-0.66794231510000002</v>
      </c>
      <c r="Y150" s="279">
        <v>-0.6861057076</v>
      </c>
      <c r="Z150" s="279">
        <v>-0.70471579719999999</v>
      </c>
      <c r="AA150" s="279">
        <v>-0.72393757970000006</v>
      </c>
      <c r="AB150" s="279">
        <v>-0.74379241740000002</v>
      </c>
      <c r="AC150" s="279">
        <v>-6.7476696960000009</v>
      </c>
      <c r="AD150" s="279">
        <v>-6.949394517</v>
      </c>
      <c r="AE150" s="279">
        <v>-7.157702134</v>
      </c>
      <c r="AF150" s="279">
        <v>-7.3728204890000004</v>
      </c>
      <c r="AG150" s="279">
        <v>-7.594986177</v>
      </c>
      <c r="AH150" s="279">
        <v>-7.8244448140000005</v>
      </c>
      <c r="AI150" s="279">
        <v>-8.0614514259999996</v>
      </c>
      <c r="AJ150" s="279">
        <v>-8.3062708569999995</v>
      </c>
      <c r="AK150" s="279">
        <v>-8.5591781929999993</v>
      </c>
      <c r="AL150" s="279">
        <v>-8.820459210000001</v>
      </c>
      <c r="AM150" s="279">
        <v>-9.0870093959999991</v>
      </c>
      <c r="AN150" s="279">
        <v>-9.3608926980000007</v>
      </c>
      <c r="AO150" s="279">
        <v>-9.6437614289999996</v>
      </c>
      <c r="AP150" s="279">
        <v>-9.9359294590000005</v>
      </c>
      <c r="AQ150" s="279">
        <v>-10.237722720000001</v>
      </c>
      <c r="AR150" s="279">
        <v>-10.54247406</v>
      </c>
      <c r="AS150" s="279">
        <v>-10.841820199999999</v>
      </c>
      <c r="AT150" s="279">
        <v>-11.15043092</v>
      </c>
      <c r="AU150" s="279">
        <v>-11.46859764</v>
      </c>
      <c r="AV150" s="279">
        <v>-11.79494942</v>
      </c>
      <c r="AW150" s="279">
        <v>-12.12771721</v>
      </c>
      <c r="AX150" s="279">
        <v>-12.470635300000001</v>
      </c>
      <c r="AY150" s="279">
        <v>-12.802338390000001</v>
      </c>
      <c r="AZ150" s="279">
        <v>-13.136101650000001</v>
      </c>
      <c r="BA150" s="279">
        <v>-13.47979602</v>
      </c>
      <c r="BB150" s="279">
        <v>-13.832482846294649</v>
      </c>
    </row>
    <row r="151" spans="1:54" outlineLevel="2">
      <c r="A151" s="455"/>
      <c r="B151" s="135" t="s">
        <v>288</v>
      </c>
      <c r="C151" s="135" t="s">
        <v>466</v>
      </c>
      <c r="D151" s="135" t="s">
        <v>381</v>
      </c>
      <c r="E151" s="279">
        <v>-1.468460291</v>
      </c>
      <c r="F151" s="279">
        <v>-1.040202761</v>
      </c>
      <c r="G151" s="279">
        <v>-1.0534537150000001</v>
      </c>
      <c r="H151" s="279">
        <v>-0.98216700840000004</v>
      </c>
      <c r="I151" s="279">
        <v>-0.81574914030000001</v>
      </c>
      <c r="J151" s="279">
        <v>-0.83459713359999999</v>
      </c>
      <c r="K151" s="279">
        <v>-0.85622597459999994</v>
      </c>
      <c r="L151" s="279">
        <v>-0.87859390520000002</v>
      </c>
      <c r="M151" s="279">
        <v>-0.88269519649999995</v>
      </c>
      <c r="N151" s="279">
        <v>-0.88379765870000004</v>
      </c>
      <c r="O151" s="279">
        <v>-0.88493946829999992</v>
      </c>
      <c r="P151" s="279">
        <v>-0.88612206360000001</v>
      </c>
      <c r="Q151" s="279">
        <v>-0.88734693740000004</v>
      </c>
      <c r="R151" s="279">
        <v>-0.88763487910000005</v>
      </c>
      <c r="S151" s="279">
        <v>-0.88777297239999997</v>
      </c>
      <c r="T151" s="279">
        <v>-0.88791806550000008</v>
      </c>
      <c r="U151" s="279">
        <v>-0.88807052359999994</v>
      </c>
      <c r="V151" s="279">
        <v>-0.88823073190000001</v>
      </c>
      <c r="W151" s="279">
        <v>-0.88839909589999999</v>
      </c>
      <c r="X151" s="279">
        <v>-0.88857604299999993</v>
      </c>
      <c r="Y151" s="279">
        <v>-0.8887620235</v>
      </c>
      <c r="Z151" s="279">
        <v>-0.88895751179999993</v>
      </c>
      <c r="AA151" s="279">
        <v>-0.88916300789999991</v>
      </c>
      <c r="AB151" s="279">
        <v>-0.88937903880000002</v>
      </c>
      <c r="AC151" s="279">
        <v>-8.8800501819999997</v>
      </c>
      <c r="AD151" s="279">
        <v>-8.8815926319999985</v>
      </c>
      <c r="AE151" s="279">
        <v>-8.8832133540000005</v>
      </c>
      <c r="AF151" s="279">
        <v>-8.8849164949999988</v>
      </c>
      <c r="AG151" s="279">
        <v>-8.8867064239999998</v>
      </c>
      <c r="AH151" s="279">
        <v>-8.8885877540000013</v>
      </c>
      <c r="AI151" s="279">
        <v>-8.8905653499999993</v>
      </c>
      <c r="AJ151" s="279">
        <v>-8.8926443450000008</v>
      </c>
      <c r="AK151" s="279">
        <v>-8.8948301559999994</v>
      </c>
      <c r="AL151" s="279">
        <v>-8.897128498999999</v>
      </c>
      <c r="AM151" s="279">
        <v>-8.8995454039999995</v>
      </c>
      <c r="AN151" s="279">
        <v>-8.9020872390000001</v>
      </c>
      <c r="AO151" s="279">
        <v>-8.904760722999999</v>
      </c>
      <c r="AP151" s="279">
        <v>-8.9075729480000003</v>
      </c>
      <c r="AQ151" s="279">
        <v>-8.9105314010000001</v>
      </c>
      <c r="AR151" s="279">
        <v>-8.9136439850000002</v>
      </c>
      <c r="AS151" s="279">
        <v>-8.9169190460000003</v>
      </c>
      <c r="AT151" s="279">
        <v>-8.9203653949999993</v>
      </c>
      <c r="AU151" s="279">
        <v>-8.9239923350000012</v>
      </c>
      <c r="AV151" s="279">
        <v>-8.9278096910000002</v>
      </c>
      <c r="AW151" s="279">
        <v>-8.9318278380000002</v>
      </c>
      <c r="AX151" s="279">
        <v>-8.9360577339999985</v>
      </c>
      <c r="AY151" s="279">
        <v>-8.9405109530000004</v>
      </c>
      <c r="AZ151" s="279">
        <v>-8.9451997189999997</v>
      </c>
      <c r="BA151" s="279">
        <v>-8.9501369480000008</v>
      </c>
      <c r="BB151" s="279">
        <v>-8.9550769020627126</v>
      </c>
    </row>
    <row r="152" spans="1:54" outlineLevel="2">
      <c r="A152" s="455"/>
      <c r="B152" s="135" t="s">
        <v>288</v>
      </c>
      <c r="C152" s="135" t="s">
        <v>467</v>
      </c>
      <c r="D152" s="135" t="s">
        <v>381</v>
      </c>
      <c r="E152" s="279">
        <v>-1.7438429630000001</v>
      </c>
      <c r="F152" s="279">
        <v>-1.7212475649999999</v>
      </c>
      <c r="G152" s="279">
        <v>-1.7496313619999999</v>
      </c>
      <c r="H152" s="279">
        <v>-1.7758712479999998</v>
      </c>
      <c r="I152" s="279">
        <v>-1.7972259669999999</v>
      </c>
      <c r="J152" s="279">
        <v>-1.8312086000000001</v>
      </c>
      <c r="K152" s="279">
        <v>-1.8841319879999998</v>
      </c>
      <c r="L152" s="279">
        <v>-1.938941918</v>
      </c>
      <c r="M152" s="279">
        <v>-1.99383105</v>
      </c>
      <c r="N152" s="279">
        <v>-2.0503827910000001</v>
      </c>
      <c r="O152" s="279">
        <v>-2.1089750619999998</v>
      </c>
      <c r="P152" s="279">
        <v>-2.1696890890000002</v>
      </c>
      <c r="Q152" s="279">
        <v>-2.232609735</v>
      </c>
      <c r="R152" s="279">
        <v>-2.297615768</v>
      </c>
      <c r="S152" s="279">
        <v>-2.3649679929999996</v>
      </c>
      <c r="T152" s="279">
        <v>-2.4347965249999999</v>
      </c>
      <c r="U152" s="279">
        <v>-2.5072023999999997</v>
      </c>
      <c r="V152" s="279">
        <v>-2.5822912969999998</v>
      </c>
      <c r="W152" s="279">
        <v>-2.6601737750000001</v>
      </c>
      <c r="X152" s="279">
        <v>-2.7409655240000004</v>
      </c>
      <c r="Y152" s="279">
        <v>-2.8247876280000002</v>
      </c>
      <c r="Z152" s="279">
        <v>-2.9117668500000002</v>
      </c>
      <c r="AA152" s="279">
        <v>-3.00203592</v>
      </c>
      <c r="AB152" s="279">
        <v>-3.0957338550000002</v>
      </c>
      <c r="AC152" s="279">
        <v>-5.4165048380000007</v>
      </c>
      <c r="AD152" s="279">
        <v>-5.5184780849999999</v>
      </c>
      <c r="AE152" s="279">
        <v>-5.624387649</v>
      </c>
      <c r="AF152" s="279">
        <v>-5.734403661</v>
      </c>
      <c r="AG152" s="279">
        <v>-5.8487045100000001</v>
      </c>
      <c r="AH152" s="279">
        <v>-5.9674772759999994</v>
      </c>
      <c r="AI152" s="279">
        <v>-6.0909182019999992</v>
      </c>
      <c r="AJ152" s="279">
        <v>-6.2192331830000001</v>
      </c>
      <c r="AK152" s="279">
        <v>-6.3526382889999997</v>
      </c>
      <c r="AL152" s="279">
        <v>-6.4913603140000005</v>
      </c>
      <c r="AM152" s="279">
        <v>-6.6297111040000001</v>
      </c>
      <c r="AN152" s="279">
        <v>-6.7709989930000001</v>
      </c>
      <c r="AO152" s="279">
        <v>-6.9178065029999996</v>
      </c>
      <c r="AP152" s="279">
        <v>-7.07037534</v>
      </c>
      <c r="AQ152" s="279">
        <v>-7.2289590700000002</v>
      </c>
      <c r="AR152" s="279">
        <v>-7.3816179589999997</v>
      </c>
      <c r="AS152" s="279">
        <v>-7.5134474869999996</v>
      </c>
      <c r="AT152" s="279">
        <v>-7.6496629660000002</v>
      </c>
      <c r="AU152" s="279">
        <v>-7.7904184129999994</v>
      </c>
      <c r="AV152" s="279">
        <v>-7.9329609620000001</v>
      </c>
      <c r="AW152" s="279">
        <v>-8.0738331930000005</v>
      </c>
      <c r="AX152" s="279">
        <v>-8.2191547979999999</v>
      </c>
      <c r="AY152" s="279">
        <v>-8.3627217260000002</v>
      </c>
      <c r="AZ152" s="279">
        <v>-8.5085209559999999</v>
      </c>
      <c r="BA152" s="279">
        <v>-8.658942119999999</v>
      </c>
      <c r="BB152" s="279">
        <v>-8.8120225624687372</v>
      </c>
    </row>
    <row r="153" spans="1:54" outlineLevel="2">
      <c r="A153" s="455"/>
      <c r="B153" s="135" t="s">
        <v>468</v>
      </c>
      <c r="C153" s="135"/>
      <c r="D153" s="135" t="s">
        <v>381</v>
      </c>
      <c r="E153" s="316"/>
      <c r="F153" s="316"/>
      <c r="G153" s="316"/>
      <c r="H153" s="316"/>
      <c r="I153" s="316"/>
      <c r="J153" s="316"/>
      <c r="K153" s="316"/>
      <c r="L153" s="316"/>
      <c r="M153" s="316"/>
      <c r="N153" s="316"/>
      <c r="O153" s="316"/>
      <c r="P153" s="316"/>
      <c r="Q153" s="316"/>
      <c r="R153" s="316"/>
      <c r="S153" s="316"/>
      <c r="T153" s="316"/>
      <c r="U153" s="316"/>
      <c r="V153" s="316"/>
      <c r="W153" s="316"/>
      <c r="X153" s="316"/>
      <c r="Y153" s="316"/>
      <c r="Z153" s="316"/>
      <c r="AA153" s="316"/>
      <c r="AB153" s="316"/>
      <c r="AC153" s="316"/>
      <c r="AD153" s="316"/>
      <c r="AE153" s="316"/>
      <c r="AF153" s="316"/>
      <c r="AG153" s="316"/>
      <c r="AH153" s="316"/>
      <c r="AI153" s="316"/>
      <c r="AJ153" s="316"/>
      <c r="AK153" s="316"/>
      <c r="AL153" s="316"/>
      <c r="AM153" s="316"/>
      <c r="AN153" s="316"/>
      <c r="AO153" s="316"/>
      <c r="AP153" s="316"/>
      <c r="AQ153" s="316"/>
      <c r="AR153" s="316"/>
      <c r="AS153" s="316"/>
      <c r="AT153" s="316"/>
      <c r="AU153" s="316"/>
      <c r="AV153" s="316"/>
      <c r="AW153" s="316"/>
      <c r="AX153" s="316"/>
      <c r="AY153" s="316"/>
      <c r="AZ153" s="316"/>
      <c r="BA153" s="316"/>
      <c r="BB153" s="316"/>
    </row>
    <row r="154" spans="1:54" outlineLevel="2">
      <c r="A154" s="456"/>
      <c r="B154" s="135" t="s">
        <v>468</v>
      </c>
      <c r="C154" s="135"/>
      <c r="D154" s="135" t="s">
        <v>381</v>
      </c>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6"/>
      <c r="AA154" s="316"/>
      <c r="AB154" s="316"/>
      <c r="AC154" s="316"/>
      <c r="AD154" s="316"/>
      <c r="AE154" s="316"/>
      <c r="AF154" s="316"/>
      <c r="AG154" s="316"/>
      <c r="AH154" s="316"/>
      <c r="AI154" s="316"/>
      <c r="AJ154" s="316"/>
      <c r="AK154" s="316"/>
      <c r="AL154" s="316"/>
      <c r="AM154" s="316"/>
      <c r="AN154" s="316"/>
      <c r="AO154" s="316"/>
      <c r="AP154" s="316"/>
      <c r="AQ154" s="316"/>
      <c r="AR154" s="316"/>
      <c r="AS154" s="316"/>
      <c r="AT154" s="316"/>
      <c r="AU154" s="316"/>
      <c r="AV154" s="316"/>
      <c r="AW154" s="316"/>
      <c r="AX154" s="316"/>
      <c r="AY154" s="316"/>
      <c r="AZ154" s="316"/>
      <c r="BA154" s="316"/>
      <c r="BB154" s="316"/>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372</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135" t="s">
        <v>387</v>
      </c>
      <c r="D158" s="135" t="s">
        <v>470</v>
      </c>
      <c r="E158" s="326">
        <v>7.6840010724998926</v>
      </c>
      <c r="F158" s="326">
        <v>7.8251762034823793</v>
      </c>
      <c r="G158" s="326">
        <v>8.0316335350366455</v>
      </c>
      <c r="H158" s="326">
        <v>8.2181046649895322</v>
      </c>
      <c r="I158" s="326">
        <v>8.4019640597035927</v>
      </c>
      <c r="J158" s="326">
        <v>8.6402429228757072</v>
      </c>
      <c r="K158" s="326">
        <v>8.885926114107388</v>
      </c>
      <c r="L158" s="326">
        <v>9.1392489376751058</v>
      </c>
      <c r="M158" s="326">
        <v>9.4003945754605418</v>
      </c>
      <c r="N158" s="326">
        <v>9.6696621878337812</v>
      </c>
      <c r="O158" s="326">
        <v>9.9473207863679214</v>
      </c>
      <c r="P158" s="326">
        <v>10.233638479536152</v>
      </c>
      <c r="Q158" s="326">
        <v>10.528892340810765</v>
      </c>
      <c r="R158" s="326">
        <v>10.833362058363793</v>
      </c>
      <c r="S158" s="326">
        <v>11.147348967265103</v>
      </c>
      <c r="T158" s="326">
        <v>11.471160103883989</v>
      </c>
      <c r="U158" s="326">
        <v>11.805111765488821</v>
      </c>
      <c r="V158" s="326">
        <v>12.149530971046902</v>
      </c>
      <c r="W158" s="326">
        <v>12.504755860524414</v>
      </c>
      <c r="X158" s="326">
        <v>12.871136112886386</v>
      </c>
      <c r="Y158" s="326">
        <v>13.249033331096665</v>
      </c>
      <c r="Z158" s="326">
        <v>13.638821548117845</v>
      </c>
      <c r="AA158" s="326">
        <v>14.040887655911233</v>
      </c>
      <c r="AB158" s="326">
        <v>14.455631889436811</v>
      </c>
      <c r="AC158" s="326">
        <v>148.83259673674033</v>
      </c>
      <c r="AD158" s="326">
        <v>153.24616842538316</v>
      </c>
      <c r="AE158" s="326">
        <v>157.79938114006188</v>
      </c>
      <c r="AF158" s="326">
        <v>162.49682430031757</v>
      </c>
      <c r="AG158" s="326">
        <v>167.34324781567523</v>
      </c>
      <c r="AH158" s="326">
        <v>172.34356934564303</v>
      </c>
      <c r="AI158" s="326">
        <v>177.50287990971199</v>
      </c>
      <c r="AJ158" s="326">
        <v>182.82645136735485</v>
      </c>
      <c r="AK158" s="326">
        <v>188.31974312802566</v>
      </c>
      <c r="AL158" s="326">
        <v>193.98840952115901</v>
      </c>
      <c r="AM158" s="326">
        <v>199.78661498133849</v>
      </c>
      <c r="AN158" s="326">
        <v>205.74710452528956</v>
      </c>
      <c r="AO158" s="326">
        <v>211.89640168035984</v>
      </c>
      <c r="AP158" s="326">
        <v>218.24072463592751</v>
      </c>
      <c r="AQ158" s="326">
        <v>224.78651015134895</v>
      </c>
      <c r="AR158" s="326">
        <v>231.4564318643568</v>
      </c>
      <c r="AS158" s="326">
        <v>238.15290812470917</v>
      </c>
      <c r="AT158" s="326">
        <v>245.05457935454206</v>
      </c>
      <c r="AU158" s="326">
        <v>252.16778903322108</v>
      </c>
      <c r="AV158" s="326">
        <v>259.47808272219169</v>
      </c>
      <c r="AW158" s="326">
        <v>266.96608843339112</v>
      </c>
      <c r="AX158" s="326">
        <v>274.68164166183578</v>
      </c>
      <c r="AY158" s="326">
        <v>282.10715747928424</v>
      </c>
      <c r="AZ158" s="326">
        <v>289.5671287032871</v>
      </c>
      <c r="BA158" s="326">
        <v>297.25385412461458</v>
      </c>
      <c r="BB158" s="326">
        <v>305.14462807854818</v>
      </c>
    </row>
    <row r="159" spans="1:54" outlineLevel="2">
      <c r="A159" s="455"/>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5"/>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5"/>
      <c r="B161" s="135" t="s">
        <v>285</v>
      </c>
      <c r="C161" s="135" t="s">
        <v>463</v>
      </c>
      <c r="D161" s="135"/>
      <c r="E161" s="324">
        <v>2.8244591999999999E-2</v>
      </c>
      <c r="F161" s="324">
        <v>2.7876627000000001E-2</v>
      </c>
      <c r="G161" s="324">
        <v>2.8335161000000001E-2</v>
      </c>
      <c r="H161" s="324">
        <v>2.8758843999999999E-2</v>
      </c>
      <c r="I161" s="324">
        <v>2.9103224E-2</v>
      </c>
      <c r="J161" s="324">
        <v>2.9652257000000001E-2</v>
      </c>
      <c r="K161" s="324">
        <v>3.0508293999999998E-2</v>
      </c>
      <c r="L161" s="324">
        <v>3.1394810000000002E-2</v>
      </c>
      <c r="M161" s="324">
        <v>3.2282495000000001E-2</v>
      </c>
      <c r="N161" s="324">
        <v>3.3197017000000002E-2</v>
      </c>
      <c r="O161" s="324">
        <v>3.4144497000000003E-2</v>
      </c>
      <c r="P161" s="324">
        <v>3.5126245E-2</v>
      </c>
      <c r="Q161" s="324">
        <v>3.6143630000000003E-2</v>
      </c>
      <c r="R161" s="324">
        <v>3.7194679000000001E-2</v>
      </c>
      <c r="S161" s="324">
        <v>3.8283612000000002E-2</v>
      </c>
      <c r="T161" s="324">
        <v>3.9412532E-2</v>
      </c>
      <c r="U161" s="324">
        <v>4.0583067E-2</v>
      </c>
      <c r="V161" s="324">
        <v>4.1796923E-2</v>
      </c>
      <c r="W161" s="324">
        <v>4.3055880999999997E-2</v>
      </c>
      <c r="X161" s="324">
        <v>4.4361808000000003E-2</v>
      </c>
      <c r="Y161" s="324">
        <v>4.5716656000000001E-2</v>
      </c>
      <c r="Z161" s="324">
        <v>4.712247E-2</v>
      </c>
      <c r="AA161" s="324">
        <v>4.8581389000000003E-2</v>
      </c>
      <c r="AB161" s="324">
        <v>5.0095655000000003E-2</v>
      </c>
      <c r="AC161" s="324">
        <v>8.7719711000000006E-2</v>
      </c>
      <c r="AD161" s="324">
        <v>8.9367614999999997E-2</v>
      </c>
      <c r="AE161" s="324">
        <v>9.1079054000000007E-2</v>
      </c>
      <c r="AF161" s="324">
        <v>9.2856769000000006E-2</v>
      </c>
      <c r="AG161" s="324">
        <v>9.4703635999999994E-2</v>
      </c>
      <c r="AH161" s="324">
        <v>9.6622673000000006E-2</v>
      </c>
      <c r="AI161" s="324">
        <v>9.8617043000000001E-2</v>
      </c>
      <c r="AJ161" s="324">
        <v>0.10069006599999999</v>
      </c>
      <c r="AK161" s="324">
        <v>0.102845225</v>
      </c>
      <c r="AL161" s="324">
        <v>0.105086176</v>
      </c>
      <c r="AM161" s="324">
        <v>0.10732067000000001</v>
      </c>
      <c r="AN161" s="324">
        <v>0.109602324</v>
      </c>
      <c r="AO161" s="324">
        <v>0.11197298899999999</v>
      </c>
      <c r="AP161" s="324">
        <v>0.11443655599999999</v>
      </c>
      <c r="AQ161" s="324">
        <v>0.116997111</v>
      </c>
      <c r="AR161" s="324">
        <v>0.11946103199999999</v>
      </c>
      <c r="AS161" s="324">
        <v>0.121586626</v>
      </c>
      <c r="AT161" s="324">
        <v>0.12378270600000001</v>
      </c>
      <c r="AU161" s="324">
        <v>0.126051735</v>
      </c>
      <c r="AV161" s="324">
        <v>0.128349044</v>
      </c>
      <c r="AW161" s="324">
        <v>0.13061853600000001</v>
      </c>
      <c r="AX161" s="324">
        <v>0.13295939900000001</v>
      </c>
      <c r="AY161" s="324">
        <v>0.135270998</v>
      </c>
      <c r="AZ161" s="324">
        <v>0.137617935</v>
      </c>
      <c r="BA161" s="324">
        <v>0.14003891199999999</v>
      </c>
      <c r="BB161" s="324">
        <v>0.14250247886762538</v>
      </c>
    </row>
    <row r="162" spans="1:54" outlineLevel="2">
      <c r="A162" s="455"/>
      <c r="B162" s="135" t="s">
        <v>285</v>
      </c>
      <c r="C162" s="135" t="s">
        <v>464</v>
      </c>
      <c r="D162" s="135"/>
      <c r="E162" s="324">
        <v>6.2765759000000004E-2</v>
      </c>
      <c r="F162" s="324">
        <v>6.1948059E-2</v>
      </c>
      <c r="G162" s="324">
        <v>6.2967022999999997E-2</v>
      </c>
      <c r="H162" s="324">
        <v>6.3908540999999999E-2</v>
      </c>
      <c r="I162" s="324">
        <v>6.4673832000000001E-2</v>
      </c>
      <c r="J162" s="324">
        <v>6.5893905000000003E-2</v>
      </c>
      <c r="K162" s="324">
        <v>6.7796208999999996E-2</v>
      </c>
      <c r="L162" s="324">
        <v>6.9766245000000005E-2</v>
      </c>
      <c r="M162" s="324">
        <v>7.1738879000000005E-2</v>
      </c>
      <c r="N162" s="324">
        <v>7.3771148999999994E-2</v>
      </c>
      <c r="O162" s="324">
        <v>7.5876659999999999E-2</v>
      </c>
      <c r="P162" s="324">
        <v>7.8058321999999999E-2</v>
      </c>
      <c r="Q162" s="324">
        <v>8.0319177000000005E-2</v>
      </c>
      <c r="R162" s="324">
        <v>8.2654841000000007E-2</v>
      </c>
      <c r="S162" s="324">
        <v>8.5074694000000006E-2</v>
      </c>
      <c r="T162" s="324">
        <v>8.7583404000000004E-2</v>
      </c>
      <c r="U162" s="324">
        <v>9.0184594000000007E-2</v>
      </c>
      <c r="V162" s="324">
        <v>9.2882050999999993E-2</v>
      </c>
      <c r="W162" s="324">
        <v>9.5679736000000001E-2</v>
      </c>
      <c r="X162" s="324">
        <v>9.8581795999999999E-2</v>
      </c>
      <c r="Y162" s="324">
        <v>0.10159256999999999</v>
      </c>
      <c r="Z162" s="324">
        <v>0.10471660000000001</v>
      </c>
      <c r="AA162" s="324">
        <v>0.10795864199999999</v>
      </c>
      <c r="AB162" s="324">
        <v>0.111323678</v>
      </c>
      <c r="AC162" s="324">
        <v>0.19493268999999999</v>
      </c>
      <c r="AD162" s="324">
        <v>0.19859470100000001</v>
      </c>
      <c r="AE162" s="324">
        <v>0.20239789699999999</v>
      </c>
      <c r="AF162" s="324">
        <v>0.206348375</v>
      </c>
      <c r="AG162" s="324">
        <v>0.210452525</v>
      </c>
      <c r="AH162" s="324">
        <v>0.21471705099999999</v>
      </c>
      <c r="AI162" s="324">
        <v>0.21914898399999999</v>
      </c>
      <c r="AJ162" s="324">
        <v>0.223755701</v>
      </c>
      <c r="AK162" s="324">
        <v>0.228544943</v>
      </c>
      <c r="AL162" s="324">
        <v>0.23352483600000001</v>
      </c>
      <c r="AM162" s="324">
        <v>0.238490377</v>
      </c>
      <c r="AN162" s="324">
        <v>0.24356072100000001</v>
      </c>
      <c r="AO162" s="324">
        <v>0.24882886300000001</v>
      </c>
      <c r="AP162" s="324">
        <v>0.25430345700000001</v>
      </c>
      <c r="AQ162" s="324">
        <v>0.25999357899999997</v>
      </c>
      <c r="AR162" s="324">
        <v>0.26546895999999998</v>
      </c>
      <c r="AS162" s="324">
        <v>0.270192502</v>
      </c>
      <c r="AT162" s="324">
        <v>0.27507268000000001</v>
      </c>
      <c r="AU162" s="324">
        <v>0.28011496699999999</v>
      </c>
      <c r="AV162" s="324">
        <v>0.28522009799999998</v>
      </c>
      <c r="AW162" s="324">
        <v>0.290263414</v>
      </c>
      <c r="AX162" s="324">
        <v>0.295465331</v>
      </c>
      <c r="AY162" s="324">
        <v>0.300602217</v>
      </c>
      <c r="AZ162" s="324">
        <v>0.30581763299999998</v>
      </c>
      <c r="BA162" s="324">
        <v>0.311197581</v>
      </c>
      <c r="BB162" s="324">
        <v>0.31667217311910711</v>
      </c>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-1.5670711889852076</v>
      </c>
      <c r="F172" s="262">
        <f>-(F$158*'Fixed Data'!$B$25*'Fixed Data'!F$47*'Fixed Data'!$B$24*'Fixed Data'!$B$23+F$158*'Fixed Data'!$B$26)*'Fixed Data'!M44/10^6</f>
        <v>-1.6201648444952292</v>
      </c>
      <c r="G172" s="262">
        <f>-(G$158*'Fixed Data'!$B$25*'Fixed Data'!G$47*'Fixed Data'!$B$24*'Fixed Data'!$B$23+G$158*'Fixed Data'!$B$26)*'Fixed Data'!N44/10^6</f>
        <v>-1.6882343503722714</v>
      </c>
      <c r="H172" s="262">
        <f>-(H$158*'Fixed Data'!$B$25*'Fixed Data'!H$47*'Fixed Data'!$B$24*'Fixed Data'!$B$23+H$158*'Fixed Data'!$B$26)*'Fixed Data'!O44/10^6</f>
        <v>-1.7537362773221918</v>
      </c>
      <c r="I172" s="262">
        <f>-(I$158*'Fixed Data'!$B$25*'Fixed Data'!I$47*'Fixed Data'!$B$24*'Fixed Data'!$B$23+I$158*'Fixed Data'!$B$26)*'Fixed Data'!P44/10^6</f>
        <v>-1.8202758472231702</v>
      </c>
      <c r="J172" s="262">
        <f>-(J$158*'Fixed Data'!$B$25*'Fixed Data'!J$47*'Fixed Data'!$B$24*'Fixed Data'!$B$23+J$158*'Fixed Data'!$B$26)*'Fixed Data'!Q44/10^6</f>
        <v>-1.9004047607179351</v>
      </c>
      <c r="K172" s="262">
        <f>-(K$158*'Fixed Data'!$B$25*'Fixed Data'!K$47*'Fixed Data'!$B$24*'Fixed Data'!$B$23+K$158*'Fixed Data'!$B$26)*'Fixed Data'!R44/10^6</f>
        <v>-1.9842053851955097</v>
      </c>
      <c r="L172" s="262">
        <f>-(L$158*'Fixed Data'!$B$25*'Fixed Data'!L$47*'Fixed Data'!$B$24*'Fixed Data'!$B$23+L$158*'Fixed Data'!$B$26)*'Fixed Data'!S44/10^6</f>
        <v>-2.0718494891049333</v>
      </c>
      <c r="M172" s="262">
        <f>-(M$158*'Fixed Data'!$B$25*'Fixed Data'!M$47*'Fixed Data'!$B$24*'Fixed Data'!$B$23+M$158*'Fixed Data'!$B$26)*'Fixed Data'!T44/10^6</f>
        <v>-2.1635032325612937</v>
      </c>
      <c r="N172" s="262">
        <f>-(N$158*'Fixed Data'!$B$25*'Fixed Data'!N$47*'Fixed Data'!$B$24*'Fixed Data'!$B$23+N$158*'Fixed Data'!$B$26)*'Fixed Data'!U44/10^6</f>
        <v>-2.2593657288653768</v>
      </c>
      <c r="O172" s="262">
        <f>-(O$158*'Fixed Data'!$B$25*'Fixed Data'!O$47*'Fixed Data'!$B$24*'Fixed Data'!$B$23+O$158*'Fixed Data'!$B$26)*'Fixed Data'!V44/10^6</f>
        <v>-2.3596366207529829</v>
      </c>
      <c r="P172" s="262">
        <f>-(P$158*'Fixed Data'!$B$25*'Fixed Data'!P$47*'Fixed Data'!$B$24*'Fixed Data'!$B$23+P$158*'Fixed Data'!$B$26)*'Fixed Data'!W44/10^6</f>
        <v>-2.464522822834609</v>
      </c>
      <c r="Q172" s="262">
        <f>-(Q$158*'Fixed Data'!$B$25*'Fixed Data'!Q$47*'Fixed Data'!$B$24*'Fixed Data'!$B$23+Q$158*'Fixed Data'!$B$26)*'Fixed Data'!X44/10^6</f>
        <v>-2.5742411488096062</v>
      </c>
      <c r="R172" s="262">
        <f>-(R$158*'Fixed Data'!$B$25*'Fixed Data'!R$47*'Fixed Data'!$B$24*'Fixed Data'!$B$23+R$158*'Fixed Data'!$B$26)*'Fixed Data'!Y44/10^6</f>
        <v>-2.6890171402776675</v>
      </c>
      <c r="S172" s="262">
        <f>-(S$158*'Fixed Data'!$B$25*'Fixed Data'!S$47*'Fixed Data'!$B$24*'Fixed Data'!$B$23+S$158*'Fixed Data'!$B$26)*'Fixed Data'!Z44/10^6</f>
        <v>-2.8084581191768851</v>
      </c>
      <c r="T172" s="262">
        <f>-(T$158*'Fixed Data'!$B$25*'Fixed Data'!T$47*'Fixed Data'!$B$24*'Fixed Data'!$B$23+T$158*'Fixed Data'!$B$26)*'Fixed Data'!AA44/10^6</f>
        <v>-2.9333895366459823</v>
      </c>
      <c r="U172" s="262">
        <f>-(U$158*'Fixed Data'!$B$25*'Fixed Data'!U$47*'Fixed Data'!$B$24*'Fixed Data'!$B$23+U$158*'Fixed Data'!$B$26)*'Fixed Data'!AB44/10^6</f>
        <v>-3.0640690106755319</v>
      </c>
      <c r="V172" s="262">
        <f>-(V$158*'Fixed Data'!$B$25*'Fixed Data'!V$47*'Fixed Data'!$B$24*'Fixed Data'!$B$23+V$158*'Fixed Data'!$B$26)*'Fixed Data'!AC44/10^6</f>
        <v>-3.2007665091595441</v>
      </c>
      <c r="W172" s="262">
        <f>-(W$158*'Fixed Data'!$B$25*'Fixed Data'!W$47*'Fixed Data'!$B$24*'Fixed Data'!$B$23+W$158*'Fixed Data'!$B$26)*'Fixed Data'!AD44/10^6</f>
        <v>-3.3437649492479768</v>
      </c>
      <c r="X172" s="262">
        <f>-(X$158*'Fixed Data'!$B$25*'Fixed Data'!X$47*'Fixed Data'!$B$24*'Fixed Data'!$B$23+X$158*'Fixed Data'!$B$26)*'Fixed Data'!AE44/10^6</f>
        <v>-3.4933608528835212</v>
      </c>
      <c r="Y172" s="262">
        <f>-(Y$158*'Fixed Data'!$B$25*'Fixed Data'!Y$47*'Fixed Data'!$B$24*'Fixed Data'!$B$23+Y$158*'Fixed Data'!$B$26)*'Fixed Data'!AF44/10^6</f>
        <v>-3.6498649991434364</v>
      </c>
      <c r="Z172" s="262">
        <f>-(Z$158*'Fixed Data'!$B$25*'Fixed Data'!Z$47*'Fixed Data'!$B$24*'Fixed Data'!$B$23+Z$158*'Fixed Data'!$B$26)*'Fixed Data'!AG44/10^6</f>
        <v>-3.8136031512346138</v>
      </c>
      <c r="AA172" s="262">
        <f>-(AA$158*'Fixed Data'!$B$25*'Fixed Data'!AA$47*'Fixed Data'!$B$24*'Fixed Data'!$B$23+AA$158*'Fixed Data'!$B$26)*'Fixed Data'!AH44/10^6</f>
        <v>-3.9849167909232572</v>
      </c>
      <c r="AB172" s="262">
        <f>-(AB$158*'Fixed Data'!$B$25*'Fixed Data'!AB$47*'Fixed Data'!$B$24*'Fixed Data'!$B$23+AB$158*'Fixed Data'!$B$26)*'Fixed Data'!AI44/10^6</f>
        <v>-4.1641639070918028</v>
      </c>
      <c r="AC172" s="262">
        <f>-(AC$158*'Fixed Data'!$B$25*'Fixed Data'!AC$47*'Fixed Data'!$B$24*'Fixed Data'!$B$23+AC$158*'Fixed Data'!$B$26)*'Fixed Data'!AJ44/10^6</f>
        <v>-43.488604444291717</v>
      </c>
      <c r="AD172" s="262">
        <f>-(AD$158*'Fixed Data'!$B$25*'Fixed Data'!AD$47*'Fixed Data'!$B$24*'Fixed Data'!$B$23+AD$158*'Fixed Data'!$B$26)*'Fixed Data'!AK44/10^6</f>
        <v>-45.416985789919963</v>
      </c>
      <c r="AE172" s="262">
        <f>-(AE$158*'Fixed Data'!$B$25*'Fixed Data'!AE$47*'Fixed Data'!$B$24*'Fixed Data'!$B$23+AE$158*'Fixed Data'!$B$26)*'Fixed Data'!AL44/10^6</f>
        <v>-47.426605122627365</v>
      </c>
      <c r="AF172" s="262">
        <f>-(AF$158*'Fixed Data'!$B$25*'Fixed Data'!AF$47*'Fixed Data'!$B$24*'Fixed Data'!$B$23+AF$158*'Fixed Data'!$B$26)*'Fixed Data'!AM44/10^6</f>
        <v>-49.518532846561733</v>
      </c>
      <c r="AG172" s="262">
        <f>-(AG$158*'Fixed Data'!$B$25*'Fixed Data'!AG$47*'Fixed Data'!$B$24*'Fixed Data'!$B$23+AG$158*'Fixed Data'!$B$26)*'Fixed Data'!AN44/10^6</f>
        <v>-51.694710162038987</v>
      </c>
      <c r="AH172" s="262">
        <f>-(AH$158*'Fixed Data'!$B$25*'Fixed Data'!AH$47*'Fixed Data'!$B$24*'Fixed Data'!$B$23+AH$158*'Fixed Data'!$B$26)*'Fixed Data'!AO44/10^6</f>
        <v>-53.958501182855414</v>
      </c>
      <c r="AI172" s="262">
        <f>-(AI$158*'Fixed Data'!$B$25*'Fixed Data'!AI$47*'Fixed Data'!$B$24*'Fixed Data'!$B$23+AI$158*'Fixed Data'!$B$26)*'Fixed Data'!AP44/10^6</f>
        <v>-56.315638413361398</v>
      </c>
      <c r="AJ172" s="262">
        <f>-(AJ$158*'Fixed Data'!$B$25*'Fixed Data'!AJ$47*'Fixed Data'!$B$24*'Fixed Data'!$B$23+AJ$158*'Fixed Data'!$B$26)*'Fixed Data'!AQ44/10^6</f>
        <v>-58.768781590815266</v>
      </c>
      <c r="AK172" s="262">
        <f>-(AK$158*'Fixed Data'!$B$25*'Fixed Data'!AK$47*'Fixed Data'!$B$24*'Fixed Data'!$B$23+AK$158*'Fixed Data'!$B$26)*'Fixed Data'!AR44/10^6</f>
        <v>-61.321447654576545</v>
      </c>
      <c r="AL172" s="262">
        <f>-(AL$158*'Fixed Data'!$B$25*'Fixed Data'!AL$47*'Fixed Data'!$B$24*'Fixed Data'!$B$23+AL$158*'Fixed Data'!$B$26)*'Fixed Data'!AS44/10^6</f>
        <v>-63.977715288477739</v>
      </c>
      <c r="AM172" s="262">
        <f>-(AM$158*'Fixed Data'!$B$25*'Fixed Data'!AM$47*'Fixed Data'!$B$24*'Fixed Data'!$B$23+AM$158*'Fixed Data'!$B$26)*'Fixed Data'!AT44/10^6</f>
        <v>-66.724676740891468</v>
      </c>
      <c r="AN172" s="262">
        <f>-(AN$158*'Fixed Data'!$B$25*'Fixed Data'!AN$47*'Fixed Data'!$B$24*'Fixed Data'!$B$23+AN$158*'Fixed Data'!$B$26)*'Fixed Data'!AU44/10^6</f>
        <v>-69.57508760959962</v>
      </c>
      <c r="AO172" s="262">
        <f>-(AO$158*'Fixed Data'!$B$25*'Fixed Data'!AO$47*'Fixed Data'!$B$24*'Fixed Data'!$B$23+AO$158*'Fixed Data'!$B$26)*'Fixed Data'!AV44/10^6</f>
        <v>-72.53989158241302</v>
      </c>
      <c r="AP172" s="262">
        <f>-(AP$158*'Fixed Data'!$B$25*'Fixed Data'!AP$47*'Fixed Data'!$B$24*'Fixed Data'!$B$23+AP$158*'Fixed Data'!$B$26)*'Fixed Data'!AW44/10^6</f>
        <v>-75.623625300510511</v>
      </c>
      <c r="AQ172" s="262">
        <f>-(AQ$158*'Fixed Data'!$B$25*'Fixed Data'!AQ$47*'Fixed Data'!$B$24*'Fixed Data'!$B$23+AQ$158*'Fixed Data'!$B$26)*'Fixed Data'!AX44/10^6</f>
        <v>-78.831034450072423</v>
      </c>
      <c r="AR172" s="262">
        <f>-(AR$158*'Fixed Data'!$B$25*'Fixed Data'!AR$47*'Fixed Data'!$B$24*'Fixed Data'!$B$23+AR$158*'Fixed Data'!$B$26)*'Fixed Data'!AY44/10^6</f>
        <v>-82.137214273994516</v>
      </c>
      <c r="AS172" s="262">
        <f>-(AS$158*'Fixed Data'!$B$25*'Fixed Data'!AS$47*'Fixed Data'!$B$24*'Fixed Data'!$B$23+AS$158*'Fixed Data'!$B$26)*'Fixed Data'!AZ44/10^6</f>
        <v>-85.508666552885529</v>
      </c>
      <c r="AT172" s="262">
        <f>-(AT$158*'Fixed Data'!$B$25*'Fixed Data'!AT$47*'Fixed Data'!$B$24*'Fixed Data'!$B$23+AT$158*'Fixed Data'!$B$26)*'Fixed Data'!BA44/10^6</f>
        <v>-89.010599354522995</v>
      </c>
      <c r="AU172" s="262">
        <f>-(AU$158*'Fixed Data'!$B$25*'Fixed Data'!AU$47*'Fixed Data'!$B$24*'Fixed Data'!$B$23+AU$158*'Fixed Data'!$B$26)*'Fixed Data'!BB44/10^6</f>
        <v>-92.647926186006501</v>
      </c>
      <c r="AV172" s="262">
        <f>-(AV$158*'Fixed Data'!$B$25*'Fixed Data'!AV$47*'Fixed Data'!$B$24*'Fixed Data'!$B$23+AV$158*'Fixed Data'!$B$26)*'Fixed Data'!BC44/10^6</f>
        <v>-96.417931361165756</v>
      </c>
      <c r="AW172" s="262">
        <f>-(AW$158*'Fixed Data'!$B$25*'Fixed Data'!AW$47*'Fixed Data'!$B$24*'Fixed Data'!$B$23+AW$158*'Fixed Data'!$B$26)*'Fixed Data'!BD44/10^6</f>
        <v>-100.31580311216626</v>
      </c>
      <c r="AX172" s="262">
        <f>-(AX$158*'Fixed Data'!$B$25*'Fixed Data'!AX$47*'Fixed Data'!$B$24*'Fixed Data'!$B$23+AX$158*'Fixed Data'!$B$26)*'Fixed Data'!BE44/10^6</f>
        <v>-104.36270109580387</v>
      </c>
      <c r="AY172" s="262">
        <f>-(AY$158*'Fixed Data'!$B$25*'Fixed Data'!AY$47*'Fixed Data'!$B$24*'Fixed Data'!$B$23+AY$158*'Fixed Data'!$B$26)*'Fixed Data'!BF44/10^6</f>
        <v>-108.36266425701461</v>
      </c>
      <c r="AZ172" s="262">
        <f>-(AZ$158*'Fixed Data'!$B$25*'Fixed Data'!AZ$47*'Fixed Data'!$B$24*'Fixed Data'!$B$23+AZ$158*'Fixed Data'!$B$26)*'Fixed Data'!BG44/10^6</f>
        <v>-112.43805813593012</v>
      </c>
      <c r="BA172" s="262">
        <f>-(BA$158*'Fixed Data'!$B$25*'Fixed Data'!BA$47*'Fixed Data'!$B$24*'Fixed Data'!$B$23+BA$158*'Fixed Data'!$B$26)*'Fixed Data'!BH44/10^6</f>
        <v>-116.66478675025476</v>
      </c>
      <c r="BB172" s="262">
        <f>-(BB$158*'Fixed Data'!$B$25*'Fixed Data'!BB$47*'Fixed Data'!$B$24*'Fixed Data'!$B$23+BB$158*'Fixed Data'!$B$26)*'Fixed Data'!BI44/10^6</f>
        <v>-121.03668554163281</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-4.7012135658420329</v>
      </c>
      <c r="F176" s="262">
        <f>-(F$158*'Fixed Data'!$B$25*'Fixed Data'!F$47*'Fixed Data'!$B$24*'Fixed Data'!$B$23+F$158*'Fixed Data'!$B$26)*'Fixed Data'!M46/10^6</f>
        <v>-4.8604945323516375</v>
      </c>
      <c r="G176" s="262">
        <f>-(G$158*'Fixed Data'!$B$25*'Fixed Data'!G$47*'Fixed Data'!$B$24*'Fixed Data'!$B$23+G$158*'Fixed Data'!$B$26)*'Fixed Data'!N46/10^6</f>
        <v>-5.0647030511168145</v>
      </c>
      <c r="H176" s="262">
        <f>-(H$158*'Fixed Data'!$B$25*'Fixed Data'!H$47*'Fixed Data'!$B$24*'Fixed Data'!$B$23+H$158*'Fixed Data'!$B$26)*'Fixed Data'!O46/10^6</f>
        <v>-5.2612088319665746</v>
      </c>
      <c r="I176" s="262">
        <f>-(I$158*'Fixed Data'!$B$25*'Fixed Data'!I$47*'Fixed Data'!$B$24*'Fixed Data'!$B$23+I$158*'Fixed Data'!$B$26)*'Fixed Data'!P46/10^6</f>
        <v>-5.4608275416695102</v>
      </c>
      <c r="J176" s="262">
        <f>-(J$158*'Fixed Data'!$B$25*'Fixed Data'!J$47*'Fixed Data'!$B$24*'Fixed Data'!$B$23+J$158*'Fixed Data'!$B$26)*'Fixed Data'!Q46/10^6</f>
        <v>-5.701214280901632</v>
      </c>
      <c r="K176" s="262">
        <f>-(K$158*'Fixed Data'!$B$25*'Fixed Data'!K$47*'Fixed Data'!$B$24*'Fixed Data'!$B$23+K$158*'Fixed Data'!$B$26)*'Fixed Data'!R46/10^6</f>
        <v>-5.9526161555865293</v>
      </c>
      <c r="L176" s="262">
        <f>-(L$158*'Fixed Data'!$B$25*'Fixed Data'!L$47*'Fixed Data'!$B$24*'Fixed Data'!$B$23+L$158*'Fixed Data'!$B$26)*'Fixed Data'!S46/10^6</f>
        <v>-6.2155484673147985</v>
      </c>
      <c r="M176" s="262">
        <f>-(M$158*'Fixed Data'!$B$25*'Fixed Data'!M$47*'Fixed Data'!$B$24*'Fixed Data'!$B$23+M$158*'Fixed Data'!$B$26)*'Fixed Data'!T46/10^6</f>
        <v>-6.4905096963215438</v>
      </c>
      <c r="N176" s="262">
        <f>-(N$158*'Fixed Data'!$B$25*'Fixed Data'!N$47*'Fixed Data'!$B$24*'Fixed Data'!$B$23+N$158*'Fixed Data'!$B$26)*'Fixed Data'!U46/10^6</f>
        <v>-6.7780971851947704</v>
      </c>
      <c r="O176" s="262">
        <f>-(O$158*'Fixed Data'!$B$25*'Fixed Data'!O$47*'Fixed Data'!$B$24*'Fixed Data'!$B$23+O$158*'Fixed Data'!$B$26)*'Fixed Data'!V46/10^6</f>
        <v>-7.078909862258949</v>
      </c>
      <c r="P176" s="262">
        <f>-(P$158*'Fixed Data'!$B$25*'Fixed Data'!P$47*'Fixed Data'!$B$24*'Fixed Data'!$B$23+P$158*'Fixed Data'!$B$26)*'Fixed Data'!W46/10^6</f>
        <v>-7.3935684699869171</v>
      </c>
      <c r="Q176" s="262">
        <f>-(Q$158*'Fixed Data'!$B$25*'Fixed Data'!Q$47*'Fixed Data'!$B$24*'Fixed Data'!$B$23+Q$158*'Fixed Data'!$B$26)*'Fixed Data'!X46/10^6</f>
        <v>-7.7227234464288204</v>
      </c>
      <c r="R176" s="262">
        <f>-(R$158*'Fixed Data'!$B$25*'Fixed Data'!R$47*'Fixed Data'!$B$24*'Fixed Data'!$B$23+R$158*'Fixed Data'!$B$26)*'Fixed Data'!Y46/10^6</f>
        <v>-8.0670514208330015</v>
      </c>
      <c r="S176" s="262">
        <f>-(S$158*'Fixed Data'!$B$25*'Fixed Data'!S$47*'Fixed Data'!$B$24*'Fixed Data'!$B$23+S$158*'Fixed Data'!$B$26)*'Fixed Data'!Z46/10^6</f>
        <v>-8.4253743559151442</v>
      </c>
      <c r="T176" s="262">
        <f>-(T$158*'Fixed Data'!$B$25*'Fixed Data'!T$47*'Fixed Data'!$B$24*'Fixed Data'!$B$23+T$158*'Fixed Data'!$B$26)*'Fixed Data'!AA46/10^6</f>
        <v>-8.8001686082755093</v>
      </c>
      <c r="U176" s="262">
        <f>-(U$158*'Fixed Data'!$B$25*'Fixed Data'!U$47*'Fixed Data'!$B$24*'Fixed Data'!$B$23+U$158*'Fixed Data'!$B$26)*'Fixed Data'!AB46/10^6</f>
        <v>-9.1922070337374304</v>
      </c>
      <c r="V176" s="262">
        <f>-(V$158*'Fixed Data'!$B$25*'Fixed Data'!V$47*'Fixed Data'!$B$24*'Fixed Data'!$B$23+V$158*'Fixed Data'!$B$26)*'Fixed Data'!AC46/10^6</f>
        <v>-9.602299525717882</v>
      </c>
      <c r="W176" s="262">
        <f>-(W$158*'Fixed Data'!$B$25*'Fixed Data'!W$47*'Fixed Data'!$B$24*'Fixed Data'!$B$23+W$158*'Fixed Data'!$B$26)*'Fixed Data'!AD46/10^6</f>
        <v>-10.031294847743931</v>
      </c>
      <c r="X176" s="262">
        <f>-(X$158*'Fixed Data'!$B$25*'Fixed Data'!X$47*'Fixed Data'!$B$24*'Fixed Data'!$B$23+X$158*'Fixed Data'!$B$26)*'Fixed Data'!AE46/10^6</f>
        <v>-10.48008255865056</v>
      </c>
      <c r="Y176" s="262">
        <f>-(Y$158*'Fixed Data'!$B$25*'Fixed Data'!Y$47*'Fixed Data'!$B$24*'Fixed Data'!$B$23+Y$158*'Fixed Data'!$B$26)*'Fixed Data'!AF46/10^6</f>
        <v>-10.949594997430308</v>
      </c>
      <c r="Z176" s="262">
        <f>-(Z$158*'Fixed Data'!$B$25*'Fixed Data'!Z$47*'Fixed Data'!$B$24*'Fixed Data'!$B$23+Z$158*'Fixed Data'!$B$26)*'Fixed Data'!AG46/10^6</f>
        <v>-11.440809451727258</v>
      </c>
      <c r="AA176" s="262">
        <f>-(AA$158*'Fixed Data'!$B$25*'Fixed Data'!AA$47*'Fixed Data'!$B$24*'Fixed Data'!$B$23+AA$158*'Fixed Data'!$B$26)*'Fixed Data'!AH46/10^6</f>
        <v>-11.954750374804624</v>
      </c>
      <c r="AB176" s="262">
        <f>-(AB$158*'Fixed Data'!$B$25*'Fixed Data'!AB$47*'Fixed Data'!$B$24*'Fixed Data'!$B$23+AB$158*'Fixed Data'!$B$26)*'Fixed Data'!AI46/10^6</f>
        <v>-12.492491721275409</v>
      </c>
      <c r="AC176" s="262">
        <f>-(AC$158*'Fixed Data'!$B$25*'Fixed Data'!AC$47*'Fixed Data'!$B$24*'Fixed Data'!$B$23+AC$158*'Fixed Data'!$B$26)*'Fixed Data'!AJ46/10^6</f>
        <v>-130.46581333410771</v>
      </c>
      <c r="AD176" s="262">
        <f>-(AD$158*'Fixed Data'!$B$25*'Fixed Data'!AD$47*'Fixed Data'!$B$24*'Fixed Data'!$B$23+AD$158*'Fixed Data'!$B$26)*'Fixed Data'!AK46/10^6</f>
        <v>-136.25095737247935</v>
      </c>
      <c r="AE176" s="262">
        <f>-(AE$158*'Fixed Data'!$B$25*'Fixed Data'!AE$47*'Fixed Data'!$B$24*'Fixed Data'!$B$23+AE$158*'Fixed Data'!$B$26)*'Fixed Data'!AL46/10^6</f>
        <v>-142.27981537250119</v>
      </c>
      <c r="AF176" s="262">
        <f>-(AF$158*'Fixed Data'!$B$25*'Fixed Data'!AF$47*'Fixed Data'!$B$24*'Fixed Data'!$B$23+AF$158*'Fixed Data'!$B$26)*'Fixed Data'!AM46/10^6</f>
        <v>-148.55559854675261</v>
      </c>
      <c r="AG176" s="262">
        <f>-(AG$158*'Fixed Data'!$B$25*'Fixed Data'!AG$47*'Fixed Data'!$B$24*'Fixed Data'!$B$23+AG$158*'Fixed Data'!$B$26)*'Fixed Data'!AN46/10^6</f>
        <v>-155.08413049143547</v>
      </c>
      <c r="AH176" s="262">
        <f>-(AH$158*'Fixed Data'!$B$25*'Fixed Data'!AH$47*'Fixed Data'!$B$24*'Fixed Data'!$B$23+AH$158*'Fixed Data'!$B$26)*'Fixed Data'!AO46/10^6</f>
        <v>-161.87550355540301</v>
      </c>
      <c r="AI176" s="262">
        <f>-(AI$158*'Fixed Data'!$B$25*'Fixed Data'!AI$47*'Fixed Data'!$B$24*'Fixed Data'!$B$23+AI$158*'Fixed Data'!$B$26)*'Fixed Data'!AP46/10^6</f>
        <v>-168.94691524820723</v>
      </c>
      <c r="AJ176" s="262">
        <f>-(AJ$158*'Fixed Data'!$B$25*'Fixed Data'!AJ$47*'Fixed Data'!$B$24*'Fixed Data'!$B$23+AJ$158*'Fixed Data'!$B$26)*'Fixed Data'!AQ46/10^6</f>
        <v>-176.306344781646</v>
      </c>
      <c r="AK176" s="262">
        <f>-(AK$158*'Fixed Data'!$B$25*'Fixed Data'!AK$47*'Fixed Data'!$B$24*'Fixed Data'!$B$23+AK$158*'Fixed Data'!$B$26)*'Fixed Data'!AR46/10^6</f>
        <v>-183.96434297385164</v>
      </c>
      <c r="AL176" s="262">
        <f>-(AL$158*'Fixed Data'!$B$25*'Fixed Data'!AL$47*'Fixed Data'!$B$24*'Fixed Data'!$B$23+AL$158*'Fixed Data'!$B$26)*'Fixed Data'!AS46/10^6</f>
        <v>-191.93314587648618</v>
      </c>
      <c r="AM176" s="262">
        <f>-(AM$158*'Fixed Data'!$B$25*'Fixed Data'!AM$47*'Fixed Data'!$B$24*'Fixed Data'!$B$23+AM$158*'Fixed Data'!$B$26)*'Fixed Data'!AT46/10^6</f>
        <v>-200.17403023504394</v>
      </c>
      <c r="AN176" s="262">
        <f>-(AN$158*'Fixed Data'!$B$25*'Fixed Data'!AN$47*'Fixed Data'!$B$24*'Fixed Data'!$B$23+AN$158*'Fixed Data'!$B$26)*'Fixed Data'!AU46/10^6</f>
        <v>-208.72526284240917</v>
      </c>
      <c r="AO176" s="262">
        <f>-(AO$158*'Fixed Data'!$B$25*'Fixed Data'!AO$47*'Fixed Data'!$B$24*'Fixed Data'!$B$23+AO$158*'Fixed Data'!$B$26)*'Fixed Data'!AV46/10^6</f>
        <v>-217.61967476210336</v>
      </c>
      <c r="AP176" s="262">
        <f>-(AP$158*'Fixed Data'!$B$25*'Fixed Data'!AP$47*'Fixed Data'!$B$24*'Fixed Data'!$B$23+AP$158*'Fixed Data'!$B$26)*'Fixed Data'!AW46/10^6</f>
        <v>-226.87087591772178</v>
      </c>
      <c r="AQ176" s="262">
        <f>-(AQ$158*'Fixed Data'!$B$25*'Fixed Data'!AQ$47*'Fixed Data'!$B$24*'Fixed Data'!$B$23+AQ$158*'Fixed Data'!$B$26)*'Fixed Data'!AX46/10^6</f>
        <v>-236.49310336783037</v>
      </c>
      <c r="AR176" s="262">
        <f>-(AR$158*'Fixed Data'!$B$25*'Fixed Data'!AR$47*'Fixed Data'!$B$24*'Fixed Data'!$B$23+AR$158*'Fixed Data'!$B$26)*'Fixed Data'!AY46/10^6</f>
        <v>-246.41164284109604</v>
      </c>
      <c r="AS176" s="262">
        <f>-(AS$158*'Fixed Data'!$B$25*'Fixed Data'!AS$47*'Fixed Data'!$B$24*'Fixed Data'!$B$23+AS$158*'Fixed Data'!$B$26)*'Fixed Data'!AZ46/10^6</f>
        <v>-256.52599967930155</v>
      </c>
      <c r="AT176" s="262">
        <f>-(AT$158*'Fixed Data'!$B$25*'Fixed Data'!AT$47*'Fixed Data'!$B$24*'Fixed Data'!$B$23+AT$158*'Fixed Data'!$B$26)*'Fixed Data'!BA46/10^6</f>
        <v>-267.03179808582138</v>
      </c>
      <c r="AU176" s="262">
        <f>-(AU$158*'Fixed Data'!$B$25*'Fixed Data'!AU$47*'Fixed Data'!$B$24*'Fixed Data'!$B$23+AU$158*'Fixed Data'!$B$26)*'Fixed Data'!BB46/10^6</f>
        <v>-277.94377858196265</v>
      </c>
      <c r="AV176" s="262">
        <f>-(AV$158*'Fixed Data'!$B$25*'Fixed Data'!AV$47*'Fixed Data'!$B$24*'Fixed Data'!$B$23+AV$158*'Fixed Data'!$B$26)*'Fixed Data'!BC46/10^6</f>
        <v>-289.25379410921153</v>
      </c>
      <c r="AW176" s="262">
        <f>-(AW$158*'Fixed Data'!$B$25*'Fixed Data'!AW$47*'Fixed Data'!$B$24*'Fixed Data'!$B$23+AW$158*'Fixed Data'!$B$26)*'Fixed Data'!BD46/10^6</f>
        <v>-300.94740936406095</v>
      </c>
      <c r="AX176" s="262">
        <f>-(AX$158*'Fixed Data'!$B$25*'Fixed Data'!AX$47*'Fixed Data'!$B$24*'Fixed Data'!$B$23+AX$158*'Fixed Data'!$B$26)*'Fixed Data'!BE46/10^6</f>
        <v>-313.08810331690597</v>
      </c>
      <c r="AY176" s="262">
        <f>-(AY$158*'Fixed Data'!$B$25*'Fixed Data'!AY$47*'Fixed Data'!$B$24*'Fixed Data'!$B$23+AY$158*'Fixed Data'!$B$26)*'Fixed Data'!BF46/10^6</f>
        <v>-325.08799280250355</v>
      </c>
      <c r="AZ176" s="262">
        <f>-(AZ$158*'Fixed Data'!$B$25*'Fixed Data'!AZ$47*'Fixed Data'!$B$24*'Fixed Data'!$B$23+AZ$158*'Fixed Data'!$B$26)*'Fixed Data'!BG46/10^6</f>
        <v>-337.31417444128124</v>
      </c>
      <c r="BA176" s="262">
        <f>-(BA$158*'Fixed Data'!$B$25*'Fixed Data'!BA$47*'Fixed Data'!$B$24*'Fixed Data'!$B$23+BA$158*'Fixed Data'!$B$26)*'Fixed Data'!BH46/10^6</f>
        <v>-349.99436028637518</v>
      </c>
      <c r="BB176" s="262">
        <f>-(BB$158*'Fixed Data'!$B$25*'Fixed Data'!BB$47*'Fixed Data'!$B$24*'Fixed Data'!$B$23+BB$158*'Fixed Data'!$B$26)*'Fixed Data'!BI46/10^6</f>
        <v>-363.11005666271774</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-2.0348423710546575</v>
      </c>
      <c r="F190" s="21">
        <f t="shared" ref="F190:BB190" si="17">(F133+F83)*F186</f>
        <v>-2.0332939153680707</v>
      </c>
      <c r="G190" s="21">
        <f t="shared" si="17"/>
        <v>-1.948360766729673</v>
      </c>
      <c r="H190" s="21">
        <f t="shared" si="17"/>
        <v>-2.0976945400444658</v>
      </c>
      <c r="I190" s="21">
        <f t="shared" si="17"/>
        <v>-2.1698736450355773</v>
      </c>
      <c r="J190" s="21">
        <f t="shared" si="17"/>
        <v>-0.47680521508094953</v>
      </c>
      <c r="K190" s="21">
        <f t="shared" si="17"/>
        <v>-0.43028977430830317</v>
      </c>
      <c r="L190" s="21">
        <f t="shared" si="17"/>
        <v>-0.38703476518180885</v>
      </c>
      <c r="M190" s="21">
        <f t="shared" si="17"/>
        <v>-0.34685055911930496</v>
      </c>
      <c r="N190" s="21">
        <f t="shared" si="17"/>
        <v>-0.30955737860410976</v>
      </c>
      <c r="O190" s="21">
        <f t="shared" si="17"/>
        <v>-0.27498482226772925</v>
      </c>
      <c r="P190" s="21">
        <f t="shared" si="17"/>
        <v>-0.24297141169009187</v>
      </c>
      <c r="Q190" s="21">
        <f t="shared" si="17"/>
        <v>-0.21336415896241095</v>
      </c>
      <c r="R190" s="21">
        <f t="shared" si="17"/>
        <v>-0.18601815409850783</v>
      </c>
      <c r="S190" s="21">
        <f t="shared" si="17"/>
        <v>-0.16079617141946762</v>
      </c>
      <c r="T190" s="21">
        <f t="shared" si="17"/>
        <v>-0.13756829407391113</v>
      </c>
      <c r="U190" s="21">
        <f t="shared" si="17"/>
        <v>-0.11621155589201367</v>
      </c>
      <c r="V190" s="21">
        <f t="shared" si="17"/>
        <v>-9.6609599805758242E-2</v>
      </c>
      <c r="W190" s="21">
        <f t="shared" si="17"/>
        <v>-7.8652352100825218E-2</v>
      </c>
      <c r="X190" s="21">
        <f t="shared" si="17"/>
        <v>-6.2235711797064518E-2</v>
      </c>
      <c r="Y190" s="21">
        <f t="shared" si="17"/>
        <v>-4.7261254484714924E-2</v>
      </c>
      <c r="Z190" s="21">
        <f t="shared" si="17"/>
        <v>-3.3635949972490531E-2</v>
      </c>
      <c r="AA190" s="21">
        <f t="shared" si="17"/>
        <v>-2.1271893131395807E-2</v>
      </c>
      <c r="AB190" s="21">
        <f t="shared" si="17"/>
        <v>-1.0086047344704556E-2</v>
      </c>
      <c r="AC190" s="21">
        <f t="shared" si="17"/>
        <v>7.5971720975071708E-19</v>
      </c>
      <c r="AD190" s="21">
        <f t="shared" si="17"/>
        <v>7.3402628961421941E-19</v>
      </c>
      <c r="AE190" s="21">
        <f t="shared" si="17"/>
        <v>7.0920414455480138E-19</v>
      </c>
      <c r="AF190" s="21">
        <f t="shared" si="17"/>
        <v>6.852213957051221E-19</v>
      </c>
      <c r="AG190" s="21">
        <f t="shared" si="17"/>
        <v>6.6204965768610828E-19</v>
      </c>
      <c r="AH190" s="21">
        <f t="shared" si="17"/>
        <v>6.3966150501073283E-19</v>
      </c>
      <c r="AI190" s="21">
        <f t="shared" si="17"/>
        <v>6.1803043962389645E-19</v>
      </c>
      <c r="AJ190" s="21">
        <f t="shared" si="17"/>
        <v>6.0002955303290916E-19</v>
      </c>
      <c r="AK190" s="21">
        <f t="shared" si="17"/>
        <v>5.8255296410962056E-19</v>
      </c>
      <c r="AL190" s="21">
        <f t="shared" si="17"/>
        <v>5.6558540204817519E-19</v>
      </c>
      <c r="AM190" s="21">
        <f t="shared" si="17"/>
        <v>5.491120408234711E-19</v>
      </c>
      <c r="AN190" s="21">
        <f t="shared" si="17"/>
        <v>5.3311848623637969E-19</v>
      </c>
      <c r="AO190" s="21">
        <f t="shared" si="17"/>
        <v>5.1759076333629096E-19</v>
      </c>
      <c r="AP190" s="21">
        <f t="shared" si="17"/>
        <v>5.0251530420999119E-19</v>
      </c>
      <c r="AQ190" s="21">
        <f t="shared" si="17"/>
        <v>4.8787893612620509E-19</v>
      </c>
      <c r="AR190" s="21">
        <f t="shared" si="17"/>
        <v>4.7366887002544189E-19</v>
      </c>
      <c r="AS190" s="21">
        <f t="shared" si="17"/>
        <v>4.5987268934508913E-19</v>
      </c>
      <c r="AT190" s="21">
        <f t="shared" si="17"/>
        <v>4.4647833916998945E-19</v>
      </c>
      <c r="AU190" s="21">
        <f t="shared" si="17"/>
        <v>4.3347411569901895E-19</v>
      </c>
      <c r="AV190" s="21">
        <f t="shared" si="17"/>
        <v>4.2084865601846498E-19</v>
      </c>
      <c r="AW190" s="21">
        <f t="shared" si="17"/>
        <v>4.0859092817326697E-19</v>
      </c>
      <c r="AX190" s="21">
        <f t="shared" si="17"/>
        <v>3.9669022152744365E-19</v>
      </c>
      <c r="AY190" s="21">
        <f t="shared" si="17"/>
        <v>3.8513613740528504E-19</v>
      </c>
      <c r="AZ190" s="21">
        <f t="shared" si="17"/>
        <v>3.7391858000513113E-19</v>
      </c>
      <c r="BA190" s="21">
        <f t="shared" si="17"/>
        <v>3.6302774757779719E-19</v>
      </c>
      <c r="BB190" s="21">
        <f t="shared" si="17"/>
        <v>3.5245412386193902E-19</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-0.52480319214488924</v>
      </c>
      <c r="F192" s="21">
        <f t="shared" ref="F192:BB192" si="19">F77*F186</f>
        <v>-0.51637216897038896</v>
      </c>
      <c r="G192" s="21">
        <f t="shared" si="19"/>
        <v>-0.5120734227559568</v>
      </c>
      <c r="H192" s="21">
        <f t="shared" si="19"/>
        <v>-0.50624374460900823</v>
      </c>
      <c r="I192" s="21">
        <f t="shared" si="19"/>
        <v>-0.50006731732160947</v>
      </c>
      <c r="J192" s="21">
        <f t="shared" si="19"/>
        <v>-0.4968591078173602</v>
      </c>
      <c r="K192" s="21">
        <f t="shared" si="19"/>
        <v>-0.4937074153149506</v>
      </c>
      <c r="L192" s="21">
        <f t="shared" si="19"/>
        <v>-0.49061080599884288</v>
      </c>
      <c r="M192" s="21">
        <f t="shared" si="19"/>
        <v>-0.48756479113135509</v>
      </c>
      <c r="N192" s="21">
        <f t="shared" si="19"/>
        <v>-0.48457076094153417</v>
      </c>
      <c r="O192" s="21">
        <f t="shared" si="19"/>
        <v>-0.48162794409236376</v>
      </c>
      <c r="P192" s="21">
        <f t="shared" si="19"/>
        <v>-0.47873510424368754</v>
      </c>
      <c r="Q192" s="21">
        <f t="shared" si="19"/>
        <v>-0.47589105163849166</v>
      </c>
      <c r="R192" s="21">
        <f t="shared" si="19"/>
        <v>-0.47309435025717855</v>
      </c>
      <c r="S192" s="21">
        <f t="shared" si="19"/>
        <v>-0.47034415458063694</v>
      </c>
      <c r="T192" s="21">
        <f t="shared" si="19"/>
        <v>-0.46763945487195224</v>
      </c>
      <c r="U192" s="21">
        <f t="shared" si="19"/>
        <v>-0.46497923393122753</v>
      </c>
      <c r="V192" s="21">
        <f t="shared" si="19"/>
        <v>-0.46236251475384837</v>
      </c>
      <c r="W192" s="21">
        <f t="shared" si="19"/>
        <v>-0.4597883595156958</v>
      </c>
      <c r="X192" s="21">
        <f t="shared" si="19"/>
        <v>-0.45725586865563139</v>
      </c>
      <c r="Y192" s="21">
        <f t="shared" si="19"/>
        <v>-0.45476417823679727</v>
      </c>
      <c r="Z192" s="21">
        <f t="shared" si="19"/>
        <v>-0.4523124610782992</v>
      </c>
      <c r="AA192" s="21">
        <f t="shared" si="19"/>
        <v>-0.44989992443872834</v>
      </c>
      <c r="AB192" s="21">
        <f t="shared" si="19"/>
        <v>-0.44752580908441619</v>
      </c>
      <c r="AC192" s="21">
        <f t="shared" si="19"/>
        <v>-4.4518314709938425</v>
      </c>
      <c r="AD192" s="21">
        <f t="shared" si="19"/>
        <v>-4.4288393907702757</v>
      </c>
      <c r="AE192" s="21">
        <f t="shared" si="19"/>
        <v>-4.4062106132185024</v>
      </c>
      <c r="AF192" s="21">
        <f t="shared" si="19"/>
        <v>-4.3839388196825428</v>
      </c>
      <c r="AG192" s="21">
        <f t="shared" si="19"/>
        <v>-4.362017971645038</v>
      </c>
      <c r="AH192" s="21">
        <f t="shared" si="19"/>
        <v>-4.340442331433322</v>
      </c>
      <c r="AI192" s="21">
        <f t="shared" si="19"/>
        <v>-4.3192064309729314</v>
      </c>
      <c r="AJ192" s="21">
        <f t="shared" si="19"/>
        <v>-4.3191706413877577</v>
      </c>
      <c r="AK192" s="21">
        <f t="shared" si="19"/>
        <v>-4.3193655594386415</v>
      </c>
      <c r="AL192" s="21">
        <f t="shared" si="19"/>
        <v>-4.319790307027648</v>
      </c>
      <c r="AM192" s="21">
        <f t="shared" si="19"/>
        <v>-4.3193266331003768</v>
      </c>
      <c r="AN192" s="21">
        <f t="shared" si="19"/>
        <v>-4.3186316771816919</v>
      </c>
      <c r="AO192" s="21">
        <f t="shared" si="19"/>
        <v>-4.3181606049201484</v>
      </c>
      <c r="AP192" s="21">
        <f t="shared" si="19"/>
        <v>-4.3179119242736235</v>
      </c>
      <c r="AQ192" s="21">
        <f t="shared" si="19"/>
        <v>-4.3178843361073014</v>
      </c>
      <c r="AR192" s="21">
        <f t="shared" si="19"/>
        <v>-4.3165103720336564</v>
      </c>
      <c r="AS192" s="21">
        <f t="shared" si="19"/>
        <v>-4.3120342274368024</v>
      </c>
      <c r="AT192" s="21">
        <f t="shared" si="19"/>
        <v>-4.3077640567822177</v>
      </c>
      <c r="AU192" s="21">
        <f t="shared" si="19"/>
        <v>-4.303694861110583</v>
      </c>
      <c r="AV192" s="21">
        <f t="shared" si="19"/>
        <v>-4.2994738961199035</v>
      </c>
      <c r="AW192" s="21">
        <f t="shared" si="19"/>
        <v>-4.2947067007009867</v>
      </c>
      <c r="AX192" s="21">
        <f t="shared" si="19"/>
        <v>-4.2901237641065917</v>
      </c>
      <c r="AY192" s="21">
        <f t="shared" si="19"/>
        <v>-4.2777664212307966</v>
      </c>
      <c r="AZ192" s="21">
        <f t="shared" si="19"/>
        <v>-4.2629967070108732</v>
      </c>
      <c r="BA192" s="21">
        <f t="shared" si="19"/>
        <v>-4.2486994158210791</v>
      </c>
      <c r="BB192" s="21">
        <f t="shared" si="19"/>
        <v>-4.2344500750636707</v>
      </c>
    </row>
    <row r="193" spans="1:54" outlineLevel="2">
      <c r="A193" s="455"/>
      <c r="B193" s="150" t="s">
        <v>485</v>
      </c>
      <c r="C193" s="19"/>
      <c r="D193" s="135" t="s">
        <v>381</v>
      </c>
      <c r="E193" s="21">
        <f t="shared" ref="E193:BB193" si="20">SUMIF($B$143:$B$154,"Environmental",E$143:E$154)*E186</f>
        <v>-3.1291900105007215</v>
      </c>
      <c r="F193" s="21">
        <f t="shared" si="20"/>
        <v>-3.13370425529425</v>
      </c>
      <c r="G193" s="21">
        <f t="shared" si="20"/>
        <v>-3.1510796511021946</v>
      </c>
      <c r="H193" s="21">
        <f t="shared" si="20"/>
        <v>-3.1581746815730765</v>
      </c>
      <c r="I193" s="21">
        <f t="shared" si="20"/>
        <v>-3.1726985276939867</v>
      </c>
      <c r="J193" s="21">
        <f t="shared" si="20"/>
        <v>-3.2050586860099219</v>
      </c>
      <c r="K193" s="21">
        <f t="shared" si="20"/>
        <v>-3.2266325749250115</v>
      </c>
      <c r="L193" s="21">
        <f t="shared" si="20"/>
        <v>-3.2584464970291904</v>
      </c>
      <c r="M193" s="21">
        <f t="shared" si="20"/>
        <v>-3.2899447397511423</v>
      </c>
      <c r="N193" s="21">
        <f t="shared" si="20"/>
        <v>-3.3108707278298368</v>
      </c>
      <c r="O193" s="21">
        <f t="shared" si="20"/>
        <v>-3.3418624976394691</v>
      </c>
      <c r="P193" s="21">
        <f t="shared" si="20"/>
        <v>-3.3725819018614751</v>
      </c>
      <c r="Q193" s="21">
        <f t="shared" si="20"/>
        <v>-3.4030363397795731</v>
      </c>
      <c r="R193" s="21">
        <f t="shared" si="20"/>
        <v>-3.4432696055402268</v>
      </c>
      <c r="S193" s="21">
        <f t="shared" si="20"/>
        <v>-3.4731548140983914</v>
      </c>
      <c r="T193" s="21">
        <f t="shared" si="20"/>
        <v>-3.502797235035251</v>
      </c>
      <c r="U193" s="21">
        <f t="shared" si="20"/>
        <v>-3.5322036220414503</v>
      </c>
      <c r="V193" s="21">
        <f t="shared" si="20"/>
        <v>-3.5711915725899637</v>
      </c>
      <c r="W193" s="21">
        <f t="shared" si="20"/>
        <v>-3.6000910563671287</v>
      </c>
      <c r="X193" s="21">
        <f t="shared" si="20"/>
        <v>-3.6384775795092481</v>
      </c>
      <c r="Y193" s="21">
        <f t="shared" si="20"/>
        <v>-3.6668993699914938</v>
      </c>
      <c r="Z193" s="21">
        <f t="shared" si="20"/>
        <v>-3.7047167125585148</v>
      </c>
      <c r="AA193" s="21">
        <f t="shared" si="20"/>
        <v>-3.7422356739806424</v>
      </c>
      <c r="AB193" s="21">
        <f t="shared" si="20"/>
        <v>-3.7794648071757035</v>
      </c>
      <c r="AC193" s="21">
        <f t="shared" si="20"/>
        <v>-38.141998693596136</v>
      </c>
      <c r="AD193" s="21">
        <f t="shared" si="20"/>
        <v>-38.492374158259281</v>
      </c>
      <c r="AE193" s="21">
        <f t="shared" si="20"/>
        <v>-38.849449493141975</v>
      </c>
      <c r="AF193" s="21">
        <f t="shared" si="20"/>
        <v>-39.200995075815314</v>
      </c>
      <c r="AG193" s="21">
        <f t="shared" si="20"/>
        <v>-39.548228742181124</v>
      </c>
      <c r="AH193" s="21">
        <f t="shared" si="20"/>
        <v>-39.892649711523809</v>
      </c>
      <c r="AI193" s="21">
        <f t="shared" si="20"/>
        <v>-40.236338792059996</v>
      </c>
      <c r="AJ193" s="21">
        <f t="shared" si="20"/>
        <v>-40.775069917848661</v>
      </c>
      <c r="AK193" s="21">
        <f t="shared" si="20"/>
        <v>-41.315366685562196</v>
      </c>
      <c r="AL193" s="21">
        <f t="shared" si="20"/>
        <v>-41.857881520984677</v>
      </c>
      <c r="AM193" s="21">
        <f t="shared" si="20"/>
        <v>-42.391944044105237</v>
      </c>
      <c r="AN193" s="21">
        <f t="shared" si="20"/>
        <v>-42.92369608589371</v>
      </c>
      <c r="AO193" s="21">
        <f t="shared" si="20"/>
        <v>-43.457449270052926</v>
      </c>
      <c r="AP193" s="21">
        <f t="shared" si="20"/>
        <v>-43.993301334059282</v>
      </c>
      <c r="AQ193" s="21">
        <f t="shared" si="20"/>
        <v>-44.531401837002683</v>
      </c>
      <c r="AR193" s="21">
        <f t="shared" si="20"/>
        <v>-45.055461616549138</v>
      </c>
      <c r="AS193" s="21">
        <f t="shared" si="20"/>
        <v>-45.546405428492491</v>
      </c>
      <c r="AT193" s="21">
        <f t="shared" si="20"/>
        <v>-46.038423139122493</v>
      </c>
      <c r="AU193" s="21">
        <f t="shared" si="20"/>
        <v>-46.531550785185161</v>
      </c>
      <c r="AV193" s="21">
        <f t="shared" si="20"/>
        <v>-47.022008721795935</v>
      </c>
      <c r="AW193" s="21">
        <f t="shared" si="20"/>
        <v>-47.5053716276472</v>
      </c>
      <c r="AX193" s="21">
        <f t="shared" si="20"/>
        <v>-47.989604967632921</v>
      </c>
      <c r="AY193" s="21">
        <f t="shared" si="20"/>
        <v>-48.384760787720452</v>
      </c>
      <c r="AZ193" s="21">
        <f t="shared" si="20"/>
        <v>-48.749249275735828</v>
      </c>
      <c r="BA193" s="21">
        <f t="shared" si="20"/>
        <v>-49.115516013291533</v>
      </c>
      <c r="BB193" s="21">
        <f t="shared" si="20"/>
        <v>-49.478777314304736</v>
      </c>
    </row>
    <row r="194" spans="1:54" outlineLevel="2">
      <c r="A194" s="455"/>
      <c r="B194" s="150" t="s">
        <v>486</v>
      </c>
      <c r="C194" s="19"/>
      <c r="D194" s="135" t="s">
        <v>381</v>
      </c>
      <c r="E194" s="21">
        <f t="shared" ref="E194:BB194" si="21">SUM(E172:E174)*E186</f>
        <v>-1.5670711889852076</v>
      </c>
      <c r="F194" s="21">
        <f t="shared" si="21"/>
        <v>-1.5653766613480478</v>
      </c>
      <c r="G194" s="21">
        <f t="shared" si="21"/>
        <v>-1.5759848307986386</v>
      </c>
      <c r="H194" s="21">
        <f t="shared" si="21"/>
        <v>-1.581769642996143</v>
      </c>
      <c r="I194" s="21">
        <f t="shared" si="21"/>
        <v>-1.5862652393300656</v>
      </c>
      <c r="J194" s="21">
        <f t="shared" si="21"/>
        <v>-1.6000898146946956</v>
      </c>
      <c r="K194" s="21">
        <f t="shared" si="21"/>
        <v>-1.6141523592954601</v>
      </c>
      <c r="L194" s="21">
        <f t="shared" si="21"/>
        <v>-1.6284549703338664</v>
      </c>
      <c r="M194" s="21">
        <f t="shared" si="21"/>
        <v>-1.6429893567182607</v>
      </c>
      <c r="N194" s="21">
        <f t="shared" si="21"/>
        <v>-1.657766612772289</v>
      </c>
      <c r="O194" s="21">
        <f t="shared" si="21"/>
        <v>-1.6727907939703401</v>
      </c>
      <c r="P194" s="21">
        <f t="shared" si="21"/>
        <v>-1.6880643438884735</v>
      </c>
      <c r="Q194" s="21">
        <f t="shared" si="21"/>
        <v>-1.7035897980508177</v>
      </c>
      <c r="R194" s="21">
        <f t="shared" si="21"/>
        <v>-1.7193687268105862</v>
      </c>
      <c r="S194" s="21">
        <f t="shared" si="21"/>
        <v>-1.7350142847821539</v>
      </c>
      <c r="T194" s="21">
        <f t="shared" si="21"/>
        <v>-1.7509126951961504</v>
      </c>
      <c r="U194" s="21">
        <f t="shared" si="21"/>
        <v>-1.7670667123586594</v>
      </c>
      <c r="V194" s="21">
        <f t="shared" si="21"/>
        <v>-1.7834791959913165</v>
      </c>
      <c r="W194" s="21">
        <f t="shared" si="21"/>
        <v>-1.8001531084655462</v>
      </c>
      <c r="X194" s="21">
        <f t="shared" si="21"/>
        <v>-1.8170915262017755</v>
      </c>
      <c r="Y194" s="21">
        <f t="shared" si="21"/>
        <v>-1.8342976313507198</v>
      </c>
      <c r="Z194" s="21">
        <f t="shared" si="21"/>
        <v>-1.851774725189981</v>
      </c>
      <c r="AA194" s="21">
        <f t="shared" si="21"/>
        <v>-1.8695262259720991</v>
      </c>
      <c r="AB194" s="21">
        <f t="shared" si="21"/>
        <v>-1.8875556749601727</v>
      </c>
      <c r="AC194" s="21">
        <f t="shared" si="21"/>
        <v>-19.046144559490937</v>
      </c>
      <c r="AD194" s="21">
        <f t="shared" si="21"/>
        <v>-19.218060798722497</v>
      </c>
      <c r="AE194" s="21">
        <f t="shared" si="21"/>
        <v>-19.389782771919226</v>
      </c>
      <c r="AF194" s="21">
        <f t="shared" si="21"/>
        <v>-19.560426695689184</v>
      </c>
      <c r="AG194" s="21">
        <f t="shared" si="21"/>
        <v>-19.72951050893041</v>
      </c>
      <c r="AH194" s="21">
        <f t="shared" si="21"/>
        <v>-19.897097756307037</v>
      </c>
      <c r="AI194" s="21">
        <f t="shared" si="21"/>
        <v>-20.064046145966365</v>
      </c>
      <c r="AJ194" s="21">
        <f t="shared" si="21"/>
        <v>-20.328202037096609</v>
      </c>
      <c r="AK194" s="21">
        <f t="shared" si="21"/>
        <v>-20.593371577156013</v>
      </c>
      <c r="AL194" s="21">
        <f t="shared" si="21"/>
        <v>-20.859627992120142</v>
      </c>
      <c r="AM194" s="21">
        <f t="shared" si="21"/>
        <v>-21.121613234815303</v>
      </c>
      <c r="AN194" s="21">
        <f t="shared" si="21"/>
        <v>-21.382434215163308</v>
      </c>
      <c r="AO194" s="21">
        <f t="shared" si="21"/>
        <v>-21.644275844008444</v>
      </c>
      <c r="AP194" s="21">
        <f t="shared" si="21"/>
        <v>-21.907177462253205</v>
      </c>
      <c r="AQ194" s="21">
        <f t="shared" si="21"/>
        <v>-22.171186447063896</v>
      </c>
      <c r="AR194" s="21">
        <f t="shared" si="21"/>
        <v>-22.428201710090669</v>
      </c>
      <c r="AS194" s="21">
        <f t="shared" si="21"/>
        <v>-22.668740615433407</v>
      </c>
      <c r="AT194" s="21">
        <f t="shared" si="21"/>
        <v>-22.909824369628272</v>
      </c>
      <c r="AU194" s="21">
        <f t="shared" si="21"/>
        <v>-23.151466835484179</v>
      </c>
      <c r="AV194" s="21">
        <f t="shared" si="21"/>
        <v>-23.391786667382501</v>
      </c>
      <c r="AW194" s="21">
        <f t="shared" si="21"/>
        <v>-23.628585004780202</v>
      </c>
      <c r="AX194" s="21">
        <f t="shared" si="21"/>
        <v>-23.865824712625709</v>
      </c>
      <c r="AY194" s="21">
        <f t="shared" si="21"/>
        <v>-24.058779132089825</v>
      </c>
      <c r="AZ194" s="21">
        <f t="shared" si="21"/>
        <v>-24.236506657797086</v>
      </c>
      <c r="BA194" s="21">
        <f t="shared" si="21"/>
        <v>-24.41514191833474</v>
      </c>
      <c r="BB194" s="21">
        <f t="shared" si="21"/>
        <v>-24.592306296103509</v>
      </c>
    </row>
    <row r="195" spans="1:54" outlineLevel="2">
      <c r="A195" s="455"/>
      <c r="B195" s="150" t="s">
        <v>487</v>
      </c>
      <c r="C195" s="19"/>
      <c r="D195" s="135" t="s">
        <v>381</v>
      </c>
      <c r="E195" s="21">
        <f>SUM(E176:E178)*E186</f>
        <v>-4.7012135658420329</v>
      </c>
      <c r="F195" s="21">
        <f t="shared" ref="F195:BB195" si="22">SUM(F176:F178)*F186</f>
        <v>-4.6961299829484426</v>
      </c>
      <c r="G195" s="21">
        <f t="shared" si="22"/>
        <v>-4.7279544923959156</v>
      </c>
      <c r="H195" s="21">
        <f t="shared" si="22"/>
        <v>-4.745308928988428</v>
      </c>
      <c r="I195" s="21">
        <f t="shared" si="22"/>
        <v>-4.7587957179901963</v>
      </c>
      <c r="J195" s="21">
        <f t="shared" si="22"/>
        <v>-4.8002694430297908</v>
      </c>
      <c r="K195" s="21">
        <f t="shared" si="22"/>
        <v>-4.8424570778863805</v>
      </c>
      <c r="L195" s="21">
        <f t="shared" si="22"/>
        <v>-4.8853649110015978</v>
      </c>
      <c r="M195" s="21">
        <f t="shared" si="22"/>
        <v>-4.9289680691202076</v>
      </c>
      <c r="N195" s="21">
        <f t="shared" si="22"/>
        <v>-4.9732998372886463</v>
      </c>
      <c r="O195" s="21">
        <f t="shared" si="22"/>
        <v>-5.0183723819110204</v>
      </c>
      <c r="P195" s="21">
        <f t="shared" si="22"/>
        <v>-5.0641930326812572</v>
      </c>
      <c r="Q195" s="21">
        <f t="shared" si="22"/>
        <v>-5.1107693941524541</v>
      </c>
      <c r="R195" s="21">
        <f t="shared" si="22"/>
        <v>-5.1581061804317576</v>
      </c>
      <c r="S195" s="21">
        <f t="shared" si="22"/>
        <v>-5.205042853348429</v>
      </c>
      <c r="T195" s="21">
        <f t="shared" si="22"/>
        <v>-5.2527380845961575</v>
      </c>
      <c r="U195" s="21">
        <f t="shared" si="22"/>
        <v>-5.3012001380626268</v>
      </c>
      <c r="V195" s="21">
        <f t="shared" si="22"/>
        <v>-5.3504375869928529</v>
      </c>
      <c r="W195" s="21">
        <f t="shared" si="22"/>
        <v>-5.4004593253966391</v>
      </c>
      <c r="X195" s="21">
        <f t="shared" si="22"/>
        <v>-5.4512745786053243</v>
      </c>
      <c r="Y195" s="21">
        <f t="shared" si="22"/>
        <v>-5.5028928940521586</v>
      </c>
      <c r="Z195" s="21">
        <f t="shared" si="22"/>
        <v>-5.5553241746101714</v>
      </c>
      <c r="AA195" s="21">
        <f t="shared" si="22"/>
        <v>-5.6085786788709493</v>
      </c>
      <c r="AB195" s="21">
        <f t="shared" si="22"/>
        <v>-5.662667024880518</v>
      </c>
      <c r="AC195" s="21">
        <f t="shared" si="22"/>
        <v>-57.138433679012614</v>
      </c>
      <c r="AD195" s="21">
        <f t="shared" si="22"/>
        <v>-57.654182397318223</v>
      </c>
      <c r="AE195" s="21">
        <f t="shared" si="22"/>
        <v>-58.16934831764614</v>
      </c>
      <c r="AF195" s="21">
        <f t="shared" si="22"/>
        <v>-58.681280089859264</v>
      </c>
      <c r="AG195" s="21">
        <f t="shared" si="22"/>
        <v>-59.188531528821066</v>
      </c>
      <c r="AH195" s="21">
        <f t="shared" si="22"/>
        <v>-59.691293271442156</v>
      </c>
      <c r="AI195" s="21">
        <f t="shared" si="22"/>
        <v>-60.192138440793158</v>
      </c>
      <c r="AJ195" s="21">
        <f t="shared" si="22"/>
        <v>-60.984606114472193</v>
      </c>
      <c r="AK195" s="21">
        <f t="shared" si="22"/>
        <v>-61.780114734867276</v>
      </c>
      <c r="AL195" s="21">
        <f t="shared" si="22"/>
        <v>-62.578883979964196</v>
      </c>
      <c r="AM195" s="21">
        <f t="shared" si="22"/>
        <v>-63.364839708361473</v>
      </c>
      <c r="AN195" s="21">
        <f t="shared" si="22"/>
        <v>-64.147302649672767</v>
      </c>
      <c r="AO195" s="21">
        <f t="shared" si="22"/>
        <v>-64.932827536460508</v>
      </c>
      <c r="AP195" s="21">
        <f t="shared" si="22"/>
        <v>-65.721532391449713</v>
      </c>
      <c r="AQ195" s="21">
        <f t="shared" si="22"/>
        <v>-66.513559346145371</v>
      </c>
      <c r="AR195" s="21">
        <f t="shared" si="22"/>
        <v>-67.284605135490807</v>
      </c>
      <c r="AS195" s="21">
        <f t="shared" si="22"/>
        <v>-68.00622185177329</v>
      </c>
      <c r="AT195" s="21">
        <f t="shared" si="22"/>
        <v>-68.729473114612205</v>
      </c>
      <c r="AU195" s="21">
        <f t="shared" si="22"/>
        <v>-69.454400512435612</v>
      </c>
      <c r="AV195" s="21">
        <f t="shared" si="22"/>
        <v>-70.175360008385994</v>
      </c>
      <c r="AW195" s="21">
        <f t="shared" si="22"/>
        <v>-70.885755020832647</v>
      </c>
      <c r="AX195" s="21">
        <f t="shared" si="22"/>
        <v>-71.597474144621941</v>
      </c>
      <c r="AY195" s="21">
        <f t="shared" si="22"/>
        <v>-72.176337403254195</v>
      </c>
      <c r="AZ195" s="21">
        <f t="shared" si="22"/>
        <v>-72.709519980610366</v>
      </c>
      <c r="BA195" s="21">
        <f t="shared" si="22"/>
        <v>-73.245425762456719</v>
      </c>
      <c r="BB195" s="21">
        <f t="shared" si="22"/>
        <v>-73.776918895994683</v>
      </c>
    </row>
    <row r="196" spans="1:54" outlineLevel="2">
      <c r="A196" s="455"/>
      <c r="B196" s="150" t="s">
        <v>285</v>
      </c>
      <c r="C196" s="19"/>
      <c r="D196" s="135" t="s">
        <v>381</v>
      </c>
      <c r="E196" s="21">
        <f t="shared" ref="E196:BB196" si="23">SUMIF($B$143:$B$154,"Safety",E$143:E$154)*E187</f>
        <v>-0.64217847998152833</v>
      </c>
      <c r="F196" s="21">
        <f t="shared" si="23"/>
        <v>-0.62444562049822505</v>
      </c>
      <c r="G196" s="21">
        <f t="shared" si="23"/>
        <v>-0.62533687976641195</v>
      </c>
      <c r="H196" s="21">
        <f t="shared" si="23"/>
        <v>-0.62530764799439875</v>
      </c>
      <c r="I196" s="21">
        <f t="shared" si="23"/>
        <v>-0.62344389337136386</v>
      </c>
      <c r="J196" s="21">
        <f t="shared" si="23"/>
        <v>-0.6258179082962243</v>
      </c>
      <c r="K196" s="21">
        <f t="shared" si="23"/>
        <v>-0.6343692334020492</v>
      </c>
      <c r="L196" s="21">
        <f t="shared" si="23"/>
        <v>-0.64315552636495632</v>
      </c>
      <c r="M196" s="21">
        <f t="shared" si="23"/>
        <v>-0.65156717470474168</v>
      </c>
      <c r="N196" s="21">
        <f t="shared" si="23"/>
        <v>-0.6601233925255553</v>
      </c>
      <c r="O196" s="21">
        <f t="shared" si="23"/>
        <v>-0.66893010104420125</v>
      </c>
      <c r="P196" s="21">
        <f t="shared" si="23"/>
        <v>-0.67799377077035161</v>
      </c>
      <c r="Q196" s="21">
        <f t="shared" si="23"/>
        <v>-0.68732114201615113</v>
      </c>
      <c r="R196" s="21">
        <f t="shared" si="23"/>
        <v>-0.69685546127889342</v>
      </c>
      <c r="S196" s="21">
        <f t="shared" si="23"/>
        <v>-0.70665714903068766</v>
      </c>
      <c r="T196" s="21">
        <f t="shared" si="23"/>
        <v>-0.71674413013034299</v>
      </c>
      <c r="U196" s="21">
        <f t="shared" si="23"/>
        <v>-0.72712425431482863</v>
      </c>
      <c r="V196" s="21">
        <f t="shared" si="23"/>
        <v>-0.73780574944580357</v>
      </c>
      <c r="W196" s="21">
        <f t="shared" si="23"/>
        <v>-0.74879711413576322</v>
      </c>
      <c r="X196" s="21">
        <f t="shared" si="23"/>
        <v>-0.76010725447103966</v>
      </c>
      <c r="Y196" s="21">
        <f t="shared" si="23"/>
        <v>-0.77174540667303448</v>
      </c>
      <c r="Z196" s="21">
        <f t="shared" si="23"/>
        <v>-0.78372121249760107</v>
      </c>
      <c r="AA196" s="21">
        <f t="shared" si="23"/>
        <v>-0.79604467300647352</v>
      </c>
      <c r="AB196" s="21">
        <f t="shared" si="23"/>
        <v>-0.80872623158498491</v>
      </c>
      <c r="AC196" s="21">
        <f t="shared" si="23"/>
        <v>-1.395187641001117</v>
      </c>
      <c r="AD196" s="21">
        <f t="shared" si="23"/>
        <v>-1.4003917835003652</v>
      </c>
      <c r="AE196" s="21">
        <f t="shared" si="23"/>
        <v>-1.4061182822714093</v>
      </c>
      <c r="AF196" s="21">
        <f t="shared" si="23"/>
        <v>-1.4123777578393115</v>
      </c>
      <c r="AG196" s="21">
        <f t="shared" si="23"/>
        <v>-1.4191814070353963</v>
      </c>
      <c r="AH196" s="21">
        <f t="shared" si="23"/>
        <v>-1.4265410220148858</v>
      </c>
      <c r="AI196" s="21">
        <f t="shared" si="23"/>
        <v>-1.4344689465067055</v>
      </c>
      <c r="AJ196" s="21">
        <f t="shared" si="23"/>
        <v>-1.4460269266288726</v>
      </c>
      <c r="AK196" s="21">
        <f t="shared" si="23"/>
        <v>-1.4582247561314259</v>
      </c>
      <c r="AL196" s="21">
        <f t="shared" si="23"/>
        <v>-1.47108071708076</v>
      </c>
      <c r="AM196" s="21">
        <f t="shared" si="23"/>
        <v>-1.4832859024484584</v>
      </c>
      <c r="AN196" s="21">
        <f t="shared" si="23"/>
        <v>-1.49558753403001</v>
      </c>
      <c r="AO196" s="21">
        <f t="shared" si="23"/>
        <v>-1.5085368542594293</v>
      </c>
      <c r="AP196" s="21">
        <f t="shared" si="23"/>
        <v>-1.5221519631742129</v>
      </c>
      <c r="AQ196" s="21">
        <f t="shared" si="23"/>
        <v>-1.5364518356640975</v>
      </c>
      <c r="AR196" s="21">
        <f t="shared" si="23"/>
        <v>-1.5488902812932919</v>
      </c>
      <c r="AS196" s="21">
        <f t="shared" si="23"/>
        <v>-1.5564342509121913</v>
      </c>
      <c r="AT196" s="21">
        <f t="shared" si="23"/>
        <v>-1.5644277990801967</v>
      </c>
      <c r="AU196" s="21">
        <f t="shared" si="23"/>
        <v>-1.5728777159675775</v>
      </c>
      <c r="AV196" s="21">
        <f t="shared" si="23"/>
        <v>-1.581209262481873</v>
      </c>
      <c r="AW196" s="21">
        <f t="shared" si="23"/>
        <v>-1.5887373406794749</v>
      </c>
      <c r="AX196" s="21">
        <f t="shared" si="23"/>
        <v>-1.5966764300716976</v>
      </c>
      <c r="AY196" s="21">
        <f t="shared" si="23"/>
        <v>-1.6038108413897998</v>
      </c>
      <c r="AZ196" s="21">
        <f t="shared" si="23"/>
        <v>-1.6109203481918002</v>
      </c>
      <c r="BA196" s="21">
        <f t="shared" si="23"/>
        <v>-1.6184464641365506</v>
      </c>
      <c r="BB196" s="21">
        <f t="shared" si="23"/>
        <v>-1.6260077416094783</v>
      </c>
    </row>
    <row r="197" spans="1:54" outlineLevel="2">
      <c r="A197" s="455"/>
      <c r="B197" s="150" t="s">
        <v>288</v>
      </c>
      <c r="C197" s="19"/>
      <c r="D197" s="135" t="s">
        <v>381</v>
      </c>
      <c r="E197" s="21">
        <f>SUMIF($B$143:$B$154,"Financial",E$143:E$154)*E186</f>
        <v>-3.8954889408</v>
      </c>
      <c r="F197" s="21">
        <f t="shared" ref="F197:BB197" si="24">SUMIF($B$143:$B$154,"Financial",F$143:F$154)*F186</f>
        <v>-3.3103707587439613</v>
      </c>
      <c r="G197" s="21">
        <f t="shared" si="24"/>
        <v>-3.2071390813321203</v>
      </c>
      <c r="H197" s="21">
        <f t="shared" si="24"/>
        <v>-3.0159279034804056</v>
      </c>
      <c r="I197" s="21">
        <f t="shared" si="24"/>
        <v>-2.7269681846861853</v>
      </c>
      <c r="J197" s="21">
        <f t="shared" si="24"/>
        <v>-2.6354010346151351</v>
      </c>
      <c r="K197" s="21">
        <f t="shared" si="24"/>
        <v>-2.6167725030450524</v>
      </c>
      <c r="L197" s="21">
        <f t="shared" si="24"/>
        <v>-2.5987626138072337</v>
      </c>
      <c r="M197" s="21">
        <f t="shared" si="24"/>
        <v>-2.5651884400713438</v>
      </c>
      <c r="N197" s="21">
        <f t="shared" si="24"/>
        <v>-2.5301858290053003</v>
      </c>
      <c r="O197" s="21">
        <f t="shared" si="24"/>
        <v>-2.4963886710416792</v>
      </c>
      <c r="P197" s="21">
        <f t="shared" si="24"/>
        <v>-2.463762055758894</v>
      </c>
      <c r="Q197" s="21">
        <f t="shared" si="24"/>
        <v>-2.4322723846012226</v>
      </c>
      <c r="R197" s="21">
        <f t="shared" si="24"/>
        <v>-2.4011074766712119</v>
      </c>
      <c r="S197" s="21">
        <f t="shared" si="24"/>
        <v>-2.3709187985350431</v>
      </c>
      <c r="T197" s="21">
        <f t="shared" si="24"/>
        <v>-2.3417802412161581</v>
      </c>
      <c r="U197" s="21">
        <f t="shared" si="24"/>
        <v>-2.31367882482885</v>
      </c>
      <c r="V197" s="21">
        <f t="shared" si="24"/>
        <v>-2.286593268685631</v>
      </c>
      <c r="W197" s="21">
        <f t="shared" si="24"/>
        <v>-2.2604960404818066</v>
      </c>
      <c r="X197" s="21">
        <f t="shared" si="24"/>
        <v>-2.2353606956197809</v>
      </c>
      <c r="Y197" s="21">
        <f t="shared" si="24"/>
        <v>-2.2111166867406311</v>
      </c>
      <c r="Z197" s="21">
        <f t="shared" si="24"/>
        <v>-2.1877106456635769</v>
      </c>
      <c r="AA197" s="21">
        <f t="shared" si="24"/>
        <v>-2.1651942035659046</v>
      </c>
      <c r="AB197" s="21">
        <f t="shared" si="24"/>
        <v>-2.1435448401306356</v>
      </c>
      <c r="AC197" s="21">
        <f t="shared" si="24"/>
        <v>-9.2164683416498629</v>
      </c>
      <c r="AD197" s="21">
        <f t="shared" si="24"/>
        <v>-9.0339619362913979</v>
      </c>
      <c r="AE197" s="21">
        <f t="shared" si="24"/>
        <v>-8.857592071539317</v>
      </c>
      <c r="AF197" s="21">
        <f t="shared" si="24"/>
        <v>-8.6871647894082944</v>
      </c>
      <c r="AG197" s="21">
        <f t="shared" si="24"/>
        <v>-8.5224929802118563</v>
      </c>
      <c r="AH197" s="21">
        <f t="shared" si="24"/>
        <v>-8.3633961588306516</v>
      </c>
      <c r="AI197" s="21">
        <f t="shared" si="24"/>
        <v>-8.2097002495740377</v>
      </c>
      <c r="AJ197" s="21">
        <f t="shared" si="24"/>
        <v>-8.1003695979191015</v>
      </c>
      <c r="AK197" s="21">
        <f t="shared" si="24"/>
        <v>-7.9949045395016345</v>
      </c>
      <c r="AL197" s="21">
        <f t="shared" si="24"/>
        <v>-7.8932116841518418</v>
      </c>
      <c r="AM197" s="21">
        <f t="shared" si="24"/>
        <v>-7.7922482821265238</v>
      </c>
      <c r="AN197" s="21">
        <f t="shared" si="24"/>
        <v>-7.693664873526556</v>
      </c>
      <c r="AO197" s="21">
        <f t="shared" si="24"/>
        <v>-7.5985810030715921</v>
      </c>
      <c r="AP197" s="21">
        <f t="shared" si="24"/>
        <v>-7.5069122418127563</v>
      </c>
      <c r="AQ197" s="21">
        <f t="shared" si="24"/>
        <v>-7.4185771592532621</v>
      </c>
      <c r="AR197" s="21">
        <f t="shared" si="24"/>
        <v>-7.3282514127149962</v>
      </c>
      <c r="AS197" s="21">
        <f t="shared" si="24"/>
        <v>-7.2299820823855292</v>
      </c>
      <c r="AT197" s="21">
        <f t="shared" si="24"/>
        <v>-7.1347778599231662</v>
      </c>
      <c r="AU197" s="21">
        <f t="shared" si="24"/>
        <v>-7.042553577605112</v>
      </c>
      <c r="AV197" s="21">
        <f t="shared" si="24"/>
        <v>-6.9521144177734007</v>
      </c>
      <c r="AW197" s="21">
        <f t="shared" si="24"/>
        <v>-6.8621342090456325</v>
      </c>
      <c r="AX197" s="21">
        <f t="shared" si="24"/>
        <v>-6.7748849339609762</v>
      </c>
      <c r="AY197" s="21">
        <f t="shared" si="24"/>
        <v>-6.6840667859236245</v>
      </c>
      <c r="AZ197" s="21">
        <f t="shared" si="24"/>
        <v>-6.5937676684561808</v>
      </c>
      <c r="BA197" s="21">
        <f t="shared" si="24"/>
        <v>-6.5061559575794101</v>
      </c>
      <c r="BB197" s="21">
        <f t="shared" si="24"/>
        <v>-6.4204220690550011</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-10.226502994481798</v>
      </c>
      <c r="F200" s="21">
        <f t="shared" ref="F200:BB200" si="26">SUM(F190:F193,F196:F198)</f>
        <v>-9.6181867188748953</v>
      </c>
      <c r="G200" s="21">
        <f t="shared" si="26"/>
        <v>-9.4439898016863566</v>
      </c>
      <c r="H200" s="21">
        <f t="shared" si="26"/>
        <v>-9.4033485177013549</v>
      </c>
      <c r="I200" s="21">
        <f t="shared" si="26"/>
        <v>-9.1930515681087215</v>
      </c>
      <c r="J200" s="21">
        <f t="shared" si="26"/>
        <v>-7.4399419518195913</v>
      </c>
      <c r="K200" s="21">
        <f t="shared" si="26"/>
        <v>-7.4017715009953662</v>
      </c>
      <c r="L200" s="21">
        <f t="shared" si="26"/>
        <v>-7.3780102083820314</v>
      </c>
      <c r="M200" s="21">
        <f t="shared" si="26"/>
        <v>-7.3411157047778879</v>
      </c>
      <c r="N200" s="21">
        <f t="shared" si="26"/>
        <v>-7.2953080889063369</v>
      </c>
      <c r="O200" s="21">
        <f t="shared" si="26"/>
        <v>-7.2637940360854429</v>
      </c>
      <c r="P200" s="21">
        <f t="shared" si="26"/>
        <v>-7.2360442443244999</v>
      </c>
      <c r="Q200" s="21">
        <f t="shared" si="26"/>
        <v>-7.2118850769978504</v>
      </c>
      <c r="R200" s="21">
        <f t="shared" si="26"/>
        <v>-7.2003450478460191</v>
      </c>
      <c r="S200" s="21">
        <f t="shared" si="26"/>
        <v>-7.1818710876642262</v>
      </c>
      <c r="T200" s="21">
        <f t="shared" si="26"/>
        <v>-7.1665293553276159</v>
      </c>
      <c r="U200" s="21">
        <f t="shared" si="26"/>
        <v>-7.1541974910083699</v>
      </c>
      <c r="V200" s="21">
        <f t="shared" si="26"/>
        <v>-7.1545627052810055</v>
      </c>
      <c r="W200" s="21">
        <f t="shared" si="26"/>
        <v>-7.1478249226012185</v>
      </c>
      <c r="X200" s="21">
        <f t="shared" si="26"/>
        <v>-7.1534371100527636</v>
      </c>
      <c r="Y200" s="21">
        <f t="shared" si="26"/>
        <v>-7.1517868961266711</v>
      </c>
      <c r="Z200" s="21">
        <f t="shared" si="26"/>
        <v>-7.1620969817704818</v>
      </c>
      <c r="AA200" s="21">
        <f t="shared" si="26"/>
        <v>-7.1746463681231454</v>
      </c>
      <c r="AB200" s="21">
        <f t="shared" si="26"/>
        <v>-7.1893477353204451</v>
      </c>
      <c r="AC200" s="21">
        <f t="shared" si="26"/>
        <v>-53.205486147240961</v>
      </c>
      <c r="AD200" s="21">
        <f t="shared" si="26"/>
        <v>-53.355567268821325</v>
      </c>
      <c r="AE200" s="21">
        <f t="shared" si="26"/>
        <v>-53.519370460171203</v>
      </c>
      <c r="AF200" s="21">
        <f t="shared" si="26"/>
        <v>-53.684476442745456</v>
      </c>
      <c r="AG200" s="21">
        <f t="shared" si="26"/>
        <v>-53.851921101073415</v>
      </c>
      <c r="AH200" s="21">
        <f t="shared" si="26"/>
        <v>-54.023029223802673</v>
      </c>
      <c r="AI200" s="21">
        <f t="shared" si="26"/>
        <v>-54.199714419113675</v>
      </c>
      <c r="AJ200" s="21">
        <f t="shared" si="26"/>
        <v>-54.640637083784398</v>
      </c>
      <c r="AK200" s="21">
        <f t="shared" si="26"/>
        <v>-55.087861540633902</v>
      </c>
      <c r="AL200" s="21">
        <f t="shared" si="26"/>
        <v>-55.541964229244925</v>
      </c>
      <c r="AM200" s="21">
        <f t="shared" si="26"/>
        <v>-55.986804861780591</v>
      </c>
      <c r="AN200" s="21">
        <f t="shared" si="26"/>
        <v>-56.431580170631968</v>
      </c>
      <c r="AO200" s="21">
        <f t="shared" si="26"/>
        <v>-56.882727732304097</v>
      </c>
      <c r="AP200" s="21">
        <f t="shared" si="26"/>
        <v>-57.340277463319872</v>
      </c>
      <c r="AQ200" s="21">
        <f t="shared" si="26"/>
        <v>-57.804315168027344</v>
      </c>
      <c r="AR200" s="21">
        <f t="shared" si="26"/>
        <v>-58.24911368259108</v>
      </c>
      <c r="AS200" s="21">
        <f t="shared" si="26"/>
        <v>-58.644855989227011</v>
      </c>
      <c r="AT200" s="21">
        <f t="shared" si="26"/>
        <v>-59.04539285490808</v>
      </c>
      <c r="AU200" s="21">
        <f t="shared" si="26"/>
        <v>-59.450676939868437</v>
      </c>
      <c r="AV200" s="21">
        <f t="shared" si="26"/>
        <v>-59.854806298171113</v>
      </c>
      <c r="AW200" s="21">
        <f t="shared" si="26"/>
        <v>-60.250949878073293</v>
      </c>
      <c r="AX200" s="21">
        <f t="shared" si="26"/>
        <v>-60.651290095772183</v>
      </c>
      <c r="AY200" s="21">
        <f t="shared" si="26"/>
        <v>-60.950404836264674</v>
      </c>
      <c r="AZ200" s="21">
        <f t="shared" si="26"/>
        <v>-61.216933999394676</v>
      </c>
      <c r="BA200" s="21">
        <f t="shared" si="26"/>
        <v>-61.488817850828575</v>
      </c>
      <c r="BB200" s="21">
        <f t="shared" si="26"/>
        <v>-61.759657200032883</v>
      </c>
    </row>
    <row r="201" spans="1:54" outlineLevel="2">
      <c r="A201" s="455"/>
      <c r="B201" s="150" t="s">
        <v>490</v>
      </c>
      <c r="C201" s="19"/>
      <c r="D201" s="135" t="s">
        <v>381</v>
      </c>
      <c r="E201" s="21">
        <f>SUM(E190:E192,E194,E196:E198)</f>
        <v>-8.6643841729662832</v>
      </c>
      <c r="F201" s="21">
        <f t="shared" ref="F201:BB201" si="27">SUM(F190:F192,F194,F196:F198)</f>
        <v>-8.0498591249286928</v>
      </c>
      <c r="G201" s="21">
        <f t="shared" si="27"/>
        <v>-7.8688949813828</v>
      </c>
      <c r="H201" s="21">
        <f t="shared" si="27"/>
        <v>-7.826943479124421</v>
      </c>
      <c r="I201" s="21">
        <f t="shared" si="27"/>
        <v>-7.6066182797448008</v>
      </c>
      <c r="J201" s="21">
        <f t="shared" si="27"/>
        <v>-5.8349730805043656</v>
      </c>
      <c r="K201" s="21">
        <f t="shared" si="27"/>
        <v>-5.7892912853658149</v>
      </c>
      <c r="L201" s="21">
        <f t="shared" si="27"/>
        <v>-5.748018681686708</v>
      </c>
      <c r="M201" s="21">
        <f t="shared" si="27"/>
        <v>-5.6941603217450059</v>
      </c>
      <c r="N201" s="21">
        <f t="shared" si="27"/>
        <v>-5.6422039738487886</v>
      </c>
      <c r="O201" s="21">
        <f t="shared" si="27"/>
        <v>-5.594722332416314</v>
      </c>
      <c r="P201" s="21">
        <f t="shared" si="27"/>
        <v>-5.5515266863514992</v>
      </c>
      <c r="Q201" s="21">
        <f t="shared" si="27"/>
        <v>-5.5124385352690943</v>
      </c>
      <c r="R201" s="21">
        <f t="shared" si="27"/>
        <v>-5.4764441691163785</v>
      </c>
      <c r="S201" s="21">
        <f t="shared" si="27"/>
        <v>-5.4437305583479887</v>
      </c>
      <c r="T201" s="21">
        <f t="shared" si="27"/>
        <v>-5.414644815488515</v>
      </c>
      <c r="U201" s="21">
        <f t="shared" si="27"/>
        <v>-5.3890605813255794</v>
      </c>
      <c r="V201" s="21">
        <f t="shared" si="27"/>
        <v>-5.3668503286823572</v>
      </c>
      <c r="W201" s="21">
        <f t="shared" si="27"/>
        <v>-5.3478869746996374</v>
      </c>
      <c r="X201" s="21">
        <f t="shared" si="27"/>
        <v>-5.3320510567452928</v>
      </c>
      <c r="Y201" s="21">
        <f t="shared" si="27"/>
        <v>-5.3191851574858973</v>
      </c>
      <c r="Z201" s="21">
        <f t="shared" si="27"/>
        <v>-5.3091549944019487</v>
      </c>
      <c r="AA201" s="21">
        <f t="shared" si="27"/>
        <v>-5.3019369201146009</v>
      </c>
      <c r="AB201" s="21">
        <f t="shared" si="27"/>
        <v>-5.2974386031049141</v>
      </c>
      <c r="AC201" s="21">
        <f t="shared" si="27"/>
        <v>-34.109632013135759</v>
      </c>
      <c r="AD201" s="21">
        <f t="shared" si="27"/>
        <v>-34.081253909284534</v>
      </c>
      <c r="AE201" s="21">
        <f t="shared" si="27"/>
        <v>-34.059703738948457</v>
      </c>
      <c r="AF201" s="21">
        <f t="shared" si="27"/>
        <v>-34.043908062619337</v>
      </c>
      <c r="AG201" s="21">
        <f t="shared" si="27"/>
        <v>-34.033202867822702</v>
      </c>
      <c r="AH201" s="21">
        <f t="shared" si="27"/>
        <v>-34.027477268585898</v>
      </c>
      <c r="AI201" s="21">
        <f t="shared" si="27"/>
        <v>-34.027421773020038</v>
      </c>
      <c r="AJ201" s="21">
        <f t="shared" si="27"/>
        <v>-34.193769203032339</v>
      </c>
      <c r="AK201" s="21">
        <f t="shared" si="27"/>
        <v>-34.365866432227712</v>
      </c>
      <c r="AL201" s="21">
        <f t="shared" si="27"/>
        <v>-34.543710700380394</v>
      </c>
      <c r="AM201" s="21">
        <f t="shared" si="27"/>
        <v>-34.716474052490661</v>
      </c>
      <c r="AN201" s="21">
        <f t="shared" si="27"/>
        <v>-34.890318299901566</v>
      </c>
      <c r="AO201" s="21">
        <f t="shared" si="27"/>
        <v>-35.069554306259612</v>
      </c>
      <c r="AP201" s="21">
        <f t="shared" si="27"/>
        <v>-35.254153591513798</v>
      </c>
      <c r="AQ201" s="21">
        <f t="shared" si="27"/>
        <v>-35.444099778088557</v>
      </c>
      <c r="AR201" s="21">
        <f t="shared" si="27"/>
        <v>-35.62185377613261</v>
      </c>
      <c r="AS201" s="21">
        <f t="shared" si="27"/>
        <v>-35.767191176167927</v>
      </c>
      <c r="AT201" s="21">
        <f t="shared" si="27"/>
        <v>-35.916794085413855</v>
      </c>
      <c r="AU201" s="21">
        <f t="shared" si="27"/>
        <v>-36.070592990167455</v>
      </c>
      <c r="AV201" s="21">
        <f t="shared" si="27"/>
        <v>-36.224584243757675</v>
      </c>
      <c r="AW201" s="21">
        <f t="shared" si="27"/>
        <v>-36.374163255206298</v>
      </c>
      <c r="AX201" s="21">
        <f t="shared" si="27"/>
        <v>-36.527509840764978</v>
      </c>
      <c r="AY201" s="21">
        <f t="shared" si="27"/>
        <v>-36.624423180634047</v>
      </c>
      <c r="AZ201" s="21">
        <f t="shared" si="27"/>
        <v>-36.704191381455942</v>
      </c>
      <c r="BA201" s="21">
        <f t="shared" si="27"/>
        <v>-36.788443755871782</v>
      </c>
      <c r="BB201" s="21">
        <f t="shared" si="27"/>
        <v>-36.873186181831656</v>
      </c>
    </row>
    <row r="202" spans="1:54" outlineLevel="2">
      <c r="A202" s="456"/>
      <c r="B202" s="150" t="s">
        <v>491</v>
      </c>
      <c r="C202" s="19"/>
      <c r="D202" s="135" t="s">
        <v>381</v>
      </c>
      <c r="E202" s="21">
        <f>SUM(E190:E192,E195:E198)</f>
        <v>-11.798526549823109</v>
      </c>
      <c r="F202" s="21">
        <f t="shared" ref="F202:BB202" si="28">SUM(F190:F192,F195:F198)</f>
        <v>-11.180612446529087</v>
      </c>
      <c r="G202" s="21">
        <f t="shared" si="28"/>
        <v>-11.020864642980076</v>
      </c>
      <c r="H202" s="21">
        <f t="shared" si="28"/>
        <v>-10.990482765116706</v>
      </c>
      <c r="I202" s="21">
        <f t="shared" si="28"/>
        <v>-10.779148758404933</v>
      </c>
      <c r="J202" s="21">
        <f t="shared" si="28"/>
        <v>-9.0351527088394601</v>
      </c>
      <c r="K202" s="21">
        <f t="shared" si="28"/>
        <v>-9.0175960039567364</v>
      </c>
      <c r="L202" s="21">
        <f t="shared" si="28"/>
        <v>-9.0049286223544396</v>
      </c>
      <c r="M202" s="21">
        <f t="shared" si="28"/>
        <v>-8.9801390341469531</v>
      </c>
      <c r="N202" s="21">
        <f t="shared" si="28"/>
        <v>-8.9577371983651464</v>
      </c>
      <c r="O202" s="21">
        <f t="shared" si="28"/>
        <v>-8.9403039203569943</v>
      </c>
      <c r="P202" s="21">
        <f t="shared" si="28"/>
        <v>-8.9276553751442815</v>
      </c>
      <c r="Q202" s="21">
        <f t="shared" si="28"/>
        <v>-8.919618131370731</v>
      </c>
      <c r="R202" s="21">
        <f t="shared" si="28"/>
        <v>-8.9151816227375491</v>
      </c>
      <c r="S202" s="21">
        <f t="shared" si="28"/>
        <v>-8.9137591269142646</v>
      </c>
      <c r="T202" s="21">
        <f t="shared" si="28"/>
        <v>-8.9164702048885225</v>
      </c>
      <c r="U202" s="21">
        <f t="shared" si="28"/>
        <v>-8.9231940070295472</v>
      </c>
      <c r="V202" s="21">
        <f t="shared" si="28"/>
        <v>-8.9338087196838956</v>
      </c>
      <c r="W202" s="21">
        <f t="shared" si="28"/>
        <v>-8.9481931916307289</v>
      </c>
      <c r="X202" s="21">
        <f t="shared" si="28"/>
        <v>-8.9662341091488411</v>
      </c>
      <c r="Y202" s="21">
        <f t="shared" si="28"/>
        <v>-8.9877804201873364</v>
      </c>
      <c r="Z202" s="21">
        <f t="shared" si="28"/>
        <v>-9.0127044438221375</v>
      </c>
      <c r="AA202" s="21">
        <f t="shared" si="28"/>
        <v>-9.0409893730134527</v>
      </c>
      <c r="AB202" s="21">
        <f t="shared" si="28"/>
        <v>-9.0725499530252591</v>
      </c>
      <c r="AC202" s="21">
        <f t="shared" si="28"/>
        <v>-72.201921132657432</v>
      </c>
      <c r="AD202" s="21">
        <f t="shared" si="28"/>
        <v>-72.517375507880274</v>
      </c>
      <c r="AE202" s="21">
        <f t="shared" si="28"/>
        <v>-72.839269284675368</v>
      </c>
      <c r="AF202" s="21">
        <f t="shared" si="28"/>
        <v>-73.164761456789421</v>
      </c>
      <c r="AG202" s="21">
        <f t="shared" si="28"/>
        <v>-73.492223887713351</v>
      </c>
      <c r="AH202" s="21">
        <f t="shared" si="28"/>
        <v>-73.821672783721013</v>
      </c>
      <c r="AI202" s="21">
        <f t="shared" si="28"/>
        <v>-74.155514067846838</v>
      </c>
      <c r="AJ202" s="21">
        <f t="shared" si="28"/>
        <v>-74.85017328040793</v>
      </c>
      <c r="AK202" s="21">
        <f t="shared" si="28"/>
        <v>-75.552609589938982</v>
      </c>
      <c r="AL202" s="21">
        <f t="shared" si="28"/>
        <v>-76.262966688224452</v>
      </c>
      <c r="AM202" s="21">
        <f t="shared" si="28"/>
        <v>-76.959700526036826</v>
      </c>
      <c r="AN202" s="21">
        <f t="shared" si="28"/>
        <v>-77.655186734411032</v>
      </c>
      <c r="AO202" s="21">
        <f t="shared" si="28"/>
        <v>-78.358105998711679</v>
      </c>
      <c r="AP202" s="21">
        <f t="shared" si="28"/>
        <v>-79.068508520710296</v>
      </c>
      <c r="AQ202" s="21">
        <f t="shared" si="28"/>
        <v>-79.786472677170025</v>
      </c>
      <c r="AR202" s="21">
        <f t="shared" si="28"/>
        <v>-80.478257201532756</v>
      </c>
      <c r="AS202" s="21">
        <f t="shared" si="28"/>
        <v>-81.10467241250781</v>
      </c>
      <c r="AT202" s="21">
        <f t="shared" si="28"/>
        <v>-81.736442830397777</v>
      </c>
      <c r="AU202" s="21">
        <f t="shared" si="28"/>
        <v>-82.373526667118881</v>
      </c>
      <c r="AV202" s="21">
        <f t="shared" si="28"/>
        <v>-83.008157584761179</v>
      </c>
      <c r="AW202" s="21">
        <f t="shared" si="28"/>
        <v>-83.63133327125874</v>
      </c>
      <c r="AX202" s="21">
        <f t="shared" si="28"/>
        <v>-84.25915927276121</v>
      </c>
      <c r="AY202" s="21">
        <f t="shared" si="28"/>
        <v>-84.741981451798409</v>
      </c>
      <c r="AZ202" s="21">
        <f t="shared" si="28"/>
        <v>-85.177204704269215</v>
      </c>
      <c r="BA202" s="21">
        <f t="shared" si="28"/>
        <v>-85.618727599993761</v>
      </c>
      <c r="BB202" s="21">
        <f t="shared" si="28"/>
        <v>-86.057798781722852</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-10.226502994481798</v>
      </c>
      <c r="F204" s="21">
        <f>F200+E204</f>
        <v>-19.844689713356694</v>
      </c>
      <c r="G204" s="21">
        <f t="shared" ref="G204:BB206" si="29">G200+F204</f>
        <v>-29.28867951504305</v>
      </c>
      <c r="H204" s="21">
        <f t="shared" si="29"/>
        <v>-38.692028032744403</v>
      </c>
      <c r="I204" s="21">
        <f t="shared" si="29"/>
        <v>-47.885079600853125</v>
      </c>
      <c r="J204" s="21">
        <f t="shared" si="29"/>
        <v>-55.325021552672716</v>
      </c>
      <c r="K204" s="21">
        <f t="shared" si="29"/>
        <v>-62.726793053668082</v>
      </c>
      <c r="L204" s="21">
        <f t="shared" si="29"/>
        <v>-70.104803262050112</v>
      </c>
      <c r="M204" s="21">
        <f t="shared" si="29"/>
        <v>-77.445918966828003</v>
      </c>
      <c r="N204" s="21">
        <f t="shared" si="29"/>
        <v>-84.741227055734342</v>
      </c>
      <c r="O204" s="21">
        <f t="shared" si="29"/>
        <v>-92.005021091819785</v>
      </c>
      <c r="P204" s="21">
        <f t="shared" si="29"/>
        <v>-99.241065336144288</v>
      </c>
      <c r="Q204" s="21">
        <f t="shared" si="29"/>
        <v>-106.45295041314213</v>
      </c>
      <c r="R204" s="21">
        <f t="shared" si="29"/>
        <v>-113.65329546098815</v>
      </c>
      <c r="S204" s="21">
        <f t="shared" si="29"/>
        <v>-120.83516654865237</v>
      </c>
      <c r="T204" s="21">
        <f t="shared" si="29"/>
        <v>-128.00169590397999</v>
      </c>
      <c r="U204" s="21">
        <f t="shared" si="29"/>
        <v>-135.15589339498837</v>
      </c>
      <c r="V204" s="21">
        <f t="shared" si="29"/>
        <v>-142.31045610026936</v>
      </c>
      <c r="W204" s="21">
        <f t="shared" si="29"/>
        <v>-149.45828102287058</v>
      </c>
      <c r="X204" s="21">
        <f t="shared" si="29"/>
        <v>-156.61171813292333</v>
      </c>
      <c r="Y204" s="21">
        <f t="shared" si="29"/>
        <v>-163.76350502905001</v>
      </c>
      <c r="Z204" s="21">
        <f t="shared" si="29"/>
        <v>-170.92560201082048</v>
      </c>
      <c r="AA204" s="21">
        <f t="shared" si="29"/>
        <v>-178.10024837894363</v>
      </c>
      <c r="AB204" s="21">
        <f t="shared" si="29"/>
        <v>-185.28959611426407</v>
      </c>
      <c r="AC204" s="21">
        <f t="shared" si="29"/>
        <v>-238.49508226150505</v>
      </c>
      <c r="AD204" s="21">
        <f t="shared" si="29"/>
        <v>-291.85064953032639</v>
      </c>
      <c r="AE204" s="21">
        <f t="shared" si="29"/>
        <v>-345.37001999049761</v>
      </c>
      <c r="AF204" s="21">
        <f t="shared" si="29"/>
        <v>-399.05449643324306</v>
      </c>
      <c r="AG204" s="21">
        <f t="shared" si="29"/>
        <v>-452.90641753431646</v>
      </c>
      <c r="AH204" s="21">
        <f t="shared" si="29"/>
        <v>-506.92944675811913</v>
      </c>
      <c r="AI204" s="21">
        <f t="shared" si="29"/>
        <v>-561.12916117723285</v>
      </c>
      <c r="AJ204" s="21">
        <f t="shared" si="29"/>
        <v>-615.76979826101729</v>
      </c>
      <c r="AK204" s="21">
        <f t="shared" si="29"/>
        <v>-670.85765980165115</v>
      </c>
      <c r="AL204" s="21">
        <f t="shared" si="29"/>
        <v>-726.39962403089612</v>
      </c>
      <c r="AM204" s="21">
        <f t="shared" si="29"/>
        <v>-782.38642889267669</v>
      </c>
      <c r="AN204" s="21">
        <f t="shared" si="29"/>
        <v>-838.81800906330864</v>
      </c>
      <c r="AO204" s="21">
        <f t="shared" si="29"/>
        <v>-895.70073679561278</v>
      </c>
      <c r="AP204" s="21">
        <f t="shared" si="29"/>
        <v>-953.04101425893271</v>
      </c>
      <c r="AQ204" s="21">
        <f t="shared" si="29"/>
        <v>-1010.84532942696</v>
      </c>
      <c r="AR204" s="21">
        <f t="shared" si="29"/>
        <v>-1069.0944431095511</v>
      </c>
      <c r="AS204" s="21">
        <f t="shared" si="29"/>
        <v>-1127.739299098778</v>
      </c>
      <c r="AT204" s="21">
        <f t="shared" si="29"/>
        <v>-1186.7846919536862</v>
      </c>
      <c r="AU204" s="21">
        <f t="shared" si="29"/>
        <v>-1246.2353688935546</v>
      </c>
      <c r="AV204" s="21">
        <f t="shared" si="29"/>
        <v>-1306.0901751917256</v>
      </c>
      <c r="AW204" s="21">
        <f t="shared" si="29"/>
        <v>-1366.3411250697989</v>
      </c>
      <c r="AX204" s="21">
        <f t="shared" si="29"/>
        <v>-1426.9924151655709</v>
      </c>
      <c r="AY204" s="21">
        <f t="shared" si="29"/>
        <v>-1487.9428200018356</v>
      </c>
      <c r="AZ204" s="21">
        <f t="shared" si="29"/>
        <v>-1549.1597540012303</v>
      </c>
      <c r="BA204" s="21">
        <f t="shared" si="29"/>
        <v>-1610.6485718520589</v>
      </c>
      <c r="BB204" s="21">
        <f t="shared" si="29"/>
        <v>-1672.4082290520919</v>
      </c>
    </row>
    <row r="205" spans="1:54" outlineLevel="2">
      <c r="A205" s="455"/>
      <c r="B205" s="150" t="s">
        <v>494</v>
      </c>
      <c r="C205" s="19"/>
      <c r="D205" s="135" t="s">
        <v>381</v>
      </c>
      <c r="E205" s="21">
        <f>E201</f>
        <v>-8.6643841729662832</v>
      </c>
      <c r="F205" s="21">
        <f t="shared" ref="F205:U206" si="30">F201+E205</f>
        <v>-16.714243297894974</v>
      </c>
      <c r="G205" s="21">
        <f t="shared" si="30"/>
        <v>-24.583138279277776</v>
      </c>
      <c r="H205" s="21">
        <f t="shared" si="30"/>
        <v>-32.4100817584022</v>
      </c>
      <c r="I205" s="21">
        <f t="shared" si="30"/>
        <v>-40.016700038147</v>
      </c>
      <c r="J205" s="21">
        <f t="shared" si="30"/>
        <v>-45.851673118651362</v>
      </c>
      <c r="K205" s="21">
        <f t="shared" si="30"/>
        <v>-51.640964404017176</v>
      </c>
      <c r="L205" s="21">
        <f t="shared" si="30"/>
        <v>-57.388983085703885</v>
      </c>
      <c r="M205" s="21">
        <f t="shared" si="30"/>
        <v>-63.083143407448887</v>
      </c>
      <c r="N205" s="21">
        <f t="shared" si="30"/>
        <v>-68.725347381297681</v>
      </c>
      <c r="O205" s="21">
        <f t="shared" si="30"/>
        <v>-74.320069713713991</v>
      </c>
      <c r="P205" s="21">
        <f t="shared" si="30"/>
        <v>-79.871596400065485</v>
      </c>
      <c r="Q205" s="21">
        <f t="shared" si="30"/>
        <v>-85.384034935334583</v>
      </c>
      <c r="R205" s="21">
        <f t="shared" si="30"/>
        <v>-90.86047910445096</v>
      </c>
      <c r="S205" s="21">
        <f t="shared" si="30"/>
        <v>-96.304209662798954</v>
      </c>
      <c r="T205" s="21">
        <f t="shared" si="30"/>
        <v>-101.71885447828747</v>
      </c>
      <c r="U205" s="21">
        <f t="shared" si="30"/>
        <v>-107.10791505961305</v>
      </c>
      <c r="V205" s="21">
        <f t="shared" si="29"/>
        <v>-112.47476538829541</v>
      </c>
      <c r="W205" s="21">
        <f t="shared" si="29"/>
        <v>-117.82265236299504</v>
      </c>
      <c r="X205" s="21">
        <f t="shared" si="29"/>
        <v>-123.15470341974034</v>
      </c>
      <c r="Y205" s="21">
        <f t="shared" si="29"/>
        <v>-128.47388857722623</v>
      </c>
      <c r="Z205" s="21">
        <f t="shared" si="29"/>
        <v>-133.78304357162818</v>
      </c>
      <c r="AA205" s="21">
        <f t="shared" si="29"/>
        <v>-139.08498049174278</v>
      </c>
      <c r="AB205" s="21">
        <f t="shared" si="29"/>
        <v>-144.38241909484771</v>
      </c>
      <c r="AC205" s="21">
        <f t="shared" si="29"/>
        <v>-178.49205110798346</v>
      </c>
      <c r="AD205" s="21">
        <f t="shared" si="29"/>
        <v>-212.57330501726798</v>
      </c>
      <c r="AE205" s="21">
        <f t="shared" si="29"/>
        <v>-246.63300875621644</v>
      </c>
      <c r="AF205" s="21">
        <f t="shared" si="29"/>
        <v>-280.67691681883576</v>
      </c>
      <c r="AG205" s="21">
        <f t="shared" si="29"/>
        <v>-314.71011968665846</v>
      </c>
      <c r="AH205" s="21">
        <f t="shared" si="29"/>
        <v>-348.73759695524438</v>
      </c>
      <c r="AI205" s="21">
        <f t="shared" si="29"/>
        <v>-382.76501872826441</v>
      </c>
      <c r="AJ205" s="21">
        <f t="shared" si="29"/>
        <v>-416.95878793129674</v>
      </c>
      <c r="AK205" s="21">
        <f t="shared" si="29"/>
        <v>-451.32465436352447</v>
      </c>
      <c r="AL205" s="21">
        <f t="shared" si="29"/>
        <v>-485.86836506390489</v>
      </c>
      <c r="AM205" s="21">
        <f t="shared" si="29"/>
        <v>-520.58483911639553</v>
      </c>
      <c r="AN205" s="21">
        <f t="shared" si="29"/>
        <v>-555.47515741629707</v>
      </c>
      <c r="AO205" s="21">
        <f t="shared" si="29"/>
        <v>-590.54471172255671</v>
      </c>
      <c r="AP205" s="21">
        <f t="shared" si="29"/>
        <v>-625.79886531407055</v>
      </c>
      <c r="AQ205" s="21">
        <f t="shared" si="29"/>
        <v>-661.24296509215912</v>
      </c>
      <c r="AR205" s="21">
        <f t="shared" si="29"/>
        <v>-696.86481886829176</v>
      </c>
      <c r="AS205" s="21">
        <f t="shared" si="29"/>
        <v>-732.63201004445966</v>
      </c>
      <c r="AT205" s="21">
        <f t="shared" si="29"/>
        <v>-768.54880412987347</v>
      </c>
      <c r="AU205" s="21">
        <f t="shared" si="29"/>
        <v>-804.61939712004096</v>
      </c>
      <c r="AV205" s="21">
        <f t="shared" si="29"/>
        <v>-840.84398136379866</v>
      </c>
      <c r="AW205" s="21">
        <f t="shared" si="29"/>
        <v>-877.21814461900499</v>
      </c>
      <c r="AX205" s="21">
        <f t="shared" si="29"/>
        <v>-913.74565445976998</v>
      </c>
      <c r="AY205" s="21">
        <f t="shared" si="29"/>
        <v>-950.37007764040402</v>
      </c>
      <c r="AZ205" s="21">
        <f t="shared" si="29"/>
        <v>-987.07426902186</v>
      </c>
      <c r="BA205" s="21">
        <f t="shared" si="29"/>
        <v>-1023.8627127777318</v>
      </c>
      <c r="BB205" s="21">
        <f t="shared" si="29"/>
        <v>-1060.7358989595634</v>
      </c>
    </row>
    <row r="206" spans="1:54" outlineLevel="2">
      <c r="A206" s="456"/>
      <c r="B206" s="150" t="s">
        <v>495</v>
      </c>
      <c r="C206" s="19"/>
      <c r="D206" s="135" t="s">
        <v>381</v>
      </c>
      <c r="E206" s="21">
        <f>E202</f>
        <v>-11.798526549823109</v>
      </c>
      <c r="F206" s="21">
        <f t="shared" si="30"/>
        <v>-22.979138996352198</v>
      </c>
      <c r="G206" s="21">
        <f t="shared" si="29"/>
        <v>-34.000003639332277</v>
      </c>
      <c r="H206" s="21">
        <f t="shared" si="29"/>
        <v>-44.990486404448987</v>
      </c>
      <c r="I206" s="21">
        <f t="shared" si="29"/>
        <v>-55.769635162853916</v>
      </c>
      <c r="J206" s="21">
        <f t="shared" si="29"/>
        <v>-64.804787871693378</v>
      </c>
      <c r="K206" s="21">
        <f t="shared" si="29"/>
        <v>-73.822383875650118</v>
      </c>
      <c r="L206" s="21">
        <f t="shared" si="29"/>
        <v>-82.827312498004559</v>
      </c>
      <c r="M206" s="21">
        <f t="shared" si="29"/>
        <v>-91.807451532151518</v>
      </c>
      <c r="N206" s="21">
        <f t="shared" si="29"/>
        <v>-100.76518873051667</v>
      </c>
      <c r="O206" s="21">
        <f t="shared" si="29"/>
        <v>-109.70549265087367</v>
      </c>
      <c r="P206" s="21">
        <f t="shared" si="29"/>
        <v>-118.63314802601795</v>
      </c>
      <c r="Q206" s="21">
        <f t="shared" si="29"/>
        <v>-127.55276615738867</v>
      </c>
      <c r="R206" s="21">
        <f t="shared" si="29"/>
        <v>-136.46794778012622</v>
      </c>
      <c r="S206" s="21">
        <f t="shared" si="29"/>
        <v>-145.3817069070405</v>
      </c>
      <c r="T206" s="21">
        <f t="shared" si="29"/>
        <v>-154.29817711192902</v>
      </c>
      <c r="U206" s="21">
        <f t="shared" si="29"/>
        <v>-163.22137111895856</v>
      </c>
      <c r="V206" s="21">
        <f t="shared" si="29"/>
        <v>-172.15517983864245</v>
      </c>
      <c r="W206" s="21">
        <f t="shared" si="29"/>
        <v>-181.10337303027319</v>
      </c>
      <c r="X206" s="21">
        <f t="shared" si="29"/>
        <v>-190.06960713942203</v>
      </c>
      <c r="Y206" s="21">
        <f t="shared" si="29"/>
        <v>-199.05738755960937</v>
      </c>
      <c r="Z206" s="21">
        <f t="shared" si="29"/>
        <v>-208.07009200343151</v>
      </c>
      <c r="AA206" s="21">
        <f t="shared" si="29"/>
        <v>-217.11108137644496</v>
      </c>
      <c r="AB206" s="21">
        <f t="shared" si="29"/>
        <v>-226.18363132947022</v>
      </c>
      <c r="AC206" s="21">
        <f t="shared" si="29"/>
        <v>-298.38555246212763</v>
      </c>
      <c r="AD206" s="21">
        <f t="shared" si="29"/>
        <v>-370.90292797000791</v>
      </c>
      <c r="AE206" s="21">
        <f t="shared" si="29"/>
        <v>-443.74219725468328</v>
      </c>
      <c r="AF206" s="21">
        <f t="shared" si="29"/>
        <v>-516.90695871147273</v>
      </c>
      <c r="AG206" s="21">
        <f t="shared" si="29"/>
        <v>-590.39918259918613</v>
      </c>
      <c r="AH206" s="21">
        <f t="shared" si="29"/>
        <v>-664.22085538290719</v>
      </c>
      <c r="AI206" s="21">
        <f t="shared" si="29"/>
        <v>-738.37636945075405</v>
      </c>
      <c r="AJ206" s="21">
        <f t="shared" si="29"/>
        <v>-813.226542731162</v>
      </c>
      <c r="AK206" s="21">
        <f t="shared" si="29"/>
        <v>-888.77915232110104</v>
      </c>
      <c r="AL206" s="21">
        <f t="shared" si="29"/>
        <v>-965.04211900932546</v>
      </c>
      <c r="AM206" s="21">
        <f t="shared" si="29"/>
        <v>-1042.0018195353623</v>
      </c>
      <c r="AN206" s="21">
        <f t="shared" si="29"/>
        <v>-1119.6570062697733</v>
      </c>
      <c r="AO206" s="21">
        <f t="shared" si="29"/>
        <v>-1198.0151122684849</v>
      </c>
      <c r="AP206" s="21">
        <f t="shared" si="29"/>
        <v>-1277.0836207891953</v>
      </c>
      <c r="AQ206" s="21">
        <f t="shared" si="29"/>
        <v>-1356.8700934663652</v>
      </c>
      <c r="AR206" s="21">
        <f t="shared" si="29"/>
        <v>-1437.3483506678981</v>
      </c>
      <c r="AS206" s="21">
        <f t="shared" si="29"/>
        <v>-1518.453023080406</v>
      </c>
      <c r="AT206" s="21">
        <f t="shared" si="29"/>
        <v>-1600.1894659108038</v>
      </c>
      <c r="AU206" s="21">
        <f t="shared" si="29"/>
        <v>-1682.5629925779226</v>
      </c>
      <c r="AV206" s="21">
        <f t="shared" si="29"/>
        <v>-1765.5711501626838</v>
      </c>
      <c r="AW206" s="21">
        <f t="shared" si="29"/>
        <v>-1849.2024834339425</v>
      </c>
      <c r="AX206" s="21">
        <f t="shared" si="29"/>
        <v>-1933.4616427067037</v>
      </c>
      <c r="AY206" s="21">
        <f t="shared" si="29"/>
        <v>-2018.2036241585022</v>
      </c>
      <c r="AZ206" s="21">
        <f t="shared" si="29"/>
        <v>-2103.3808288627715</v>
      </c>
      <c r="BA206" s="21">
        <f t="shared" si="29"/>
        <v>-2188.9995564627652</v>
      </c>
      <c r="BB206" s="21">
        <f t="shared" si="29"/>
        <v>-2275.057355244488</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-2.0348423710546575</v>
      </c>
      <c r="F210" s="21">
        <f>F190-Baseline!F190</f>
        <v>-2.0332939153680707</v>
      </c>
      <c r="G210" s="21">
        <f>G190-Baseline!G190</f>
        <v>-1.948360766729673</v>
      </c>
      <c r="H210" s="21">
        <f>H190-Baseline!H190</f>
        <v>-2.0976945400444658</v>
      </c>
      <c r="I210" s="21">
        <f>I190-Baseline!I190</f>
        <v>-2.1698736450355773</v>
      </c>
      <c r="J210" s="21">
        <f>J190-Baseline!J190</f>
        <v>-0.47680521508094953</v>
      </c>
      <c r="K210" s="21">
        <f>K190-Baseline!K190</f>
        <v>-0.43028977430830317</v>
      </c>
      <c r="L210" s="21">
        <f>L190-Baseline!L190</f>
        <v>-0.38703476518180885</v>
      </c>
      <c r="M210" s="21">
        <f>M190-Baseline!M190</f>
        <v>-0.34685055911930496</v>
      </c>
      <c r="N210" s="21">
        <f>N190-Baseline!N190</f>
        <v>-0.30955737860410976</v>
      </c>
      <c r="O210" s="21">
        <f>O190-Baseline!O190</f>
        <v>-0.27498482226772925</v>
      </c>
      <c r="P210" s="21">
        <f>P190-Baseline!P190</f>
        <v>-0.24297141169009187</v>
      </c>
      <c r="Q210" s="21">
        <f>Q190-Baseline!Q190</f>
        <v>-0.21336415896241095</v>
      </c>
      <c r="R210" s="21">
        <f>R190-Baseline!R190</f>
        <v>-0.18601815409850783</v>
      </c>
      <c r="S210" s="21">
        <f>S190-Baseline!S190</f>
        <v>-0.16079617141946762</v>
      </c>
      <c r="T210" s="21">
        <f>T190-Baseline!T190</f>
        <v>-0.13756829407391113</v>
      </c>
      <c r="U210" s="21">
        <f>U190-Baseline!U190</f>
        <v>-0.11621155589201367</v>
      </c>
      <c r="V210" s="21">
        <f>V190-Baseline!V190</f>
        <v>-9.6609599805758242E-2</v>
      </c>
      <c r="W210" s="21">
        <f>W190-Baseline!W190</f>
        <v>-7.8652352100825218E-2</v>
      </c>
      <c r="X210" s="21">
        <f>X190-Baseline!X190</f>
        <v>-6.2235711797064518E-2</v>
      </c>
      <c r="Y210" s="21">
        <f>Y190-Baseline!Y190</f>
        <v>-4.7261254484714924E-2</v>
      </c>
      <c r="Z210" s="21">
        <f>Z190-Baseline!Z190</f>
        <v>-3.3635949972490531E-2</v>
      </c>
      <c r="AA210" s="21">
        <f>AA190-Baseline!AA190</f>
        <v>-2.1271893131395807E-2</v>
      </c>
      <c r="AB210" s="21">
        <f>AB190-Baseline!AB190</f>
        <v>-1.0086047344704556E-2</v>
      </c>
      <c r="AC210" s="21">
        <f>AC190-Baseline!AC190</f>
        <v>7.5971720975071708E-19</v>
      </c>
      <c r="AD210" s="21">
        <f>AD190-Baseline!AD190</f>
        <v>7.3402628961421941E-19</v>
      </c>
      <c r="AE210" s="21">
        <f>AE190-Baseline!AE190</f>
        <v>7.0920414455480138E-19</v>
      </c>
      <c r="AF210" s="21">
        <f>AF190-Baseline!AF190</f>
        <v>6.852213957051221E-19</v>
      </c>
      <c r="AG210" s="21">
        <f>AG190-Baseline!AG190</f>
        <v>6.6204965768610828E-19</v>
      </c>
      <c r="AH210" s="21">
        <f>AH190-Baseline!AH190</f>
        <v>6.3966150501073283E-19</v>
      </c>
      <c r="AI210" s="21">
        <f>AI190-Baseline!AI190</f>
        <v>6.1803043962389645E-19</v>
      </c>
      <c r="AJ210" s="21">
        <f>AJ190-Baseline!AJ190</f>
        <v>6.0002955303290916E-19</v>
      </c>
      <c r="AK210" s="21">
        <f>AK190-Baseline!AK190</f>
        <v>5.8255296410962056E-19</v>
      </c>
      <c r="AL210" s="21">
        <f>AL190-Baseline!AL190</f>
        <v>5.6558540204817519E-19</v>
      </c>
      <c r="AM210" s="21">
        <f>AM190-Baseline!AM190</f>
        <v>5.491120408234711E-19</v>
      </c>
      <c r="AN210" s="21">
        <f>AN190-Baseline!AN190</f>
        <v>5.3311848623637969E-19</v>
      </c>
      <c r="AO210" s="21">
        <f>AO190-Baseline!AO190</f>
        <v>5.1759076333629096E-19</v>
      </c>
      <c r="AP210" s="21">
        <f>AP190-Baseline!AP190</f>
        <v>5.0251530420999119E-19</v>
      </c>
      <c r="AQ210" s="21">
        <f>AQ190-Baseline!AQ190</f>
        <v>4.8787893612620509E-19</v>
      </c>
      <c r="AR210" s="21">
        <f>AR190-Baseline!AR190</f>
        <v>4.7366887002544189E-19</v>
      </c>
      <c r="AS210" s="21">
        <f>AS190-Baseline!AS190</f>
        <v>4.5987268934508913E-19</v>
      </c>
      <c r="AT210" s="21">
        <f>AT190-Baseline!AT190</f>
        <v>4.4647833916998945E-19</v>
      </c>
      <c r="AU210" s="21">
        <f>AU190-Baseline!AU190</f>
        <v>4.3347411569901895E-19</v>
      </c>
      <c r="AV210" s="21">
        <f>AV190-Baseline!AV190</f>
        <v>4.2084865601846498E-19</v>
      </c>
      <c r="AW210" s="21">
        <f>AW190-Baseline!AW190</f>
        <v>4.0859092817326697E-19</v>
      </c>
      <c r="AX210" s="21">
        <f>AX190-Baseline!AX190</f>
        <v>3.9669022152744365E-19</v>
      </c>
      <c r="AY210" s="21">
        <f>AY190-Baseline!AY190</f>
        <v>3.8513613740528504E-19</v>
      </c>
      <c r="AZ210" s="21">
        <f>AZ190-Baseline!AZ190</f>
        <v>3.7391858000513113E-19</v>
      </c>
      <c r="BA210" s="21">
        <f>BA190-Baseline!BA190</f>
        <v>3.6302774757779719E-19</v>
      </c>
      <c r="BB210" s="21">
        <f>BB190-Baseline!BB190</f>
        <v>3.5245412386193902E-19</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-1.9533272777039201E-9</v>
      </c>
      <c r="F212" s="21">
        <f>F77*F186-Baseline!F77*Baseline!F186</f>
        <v>5.0926922453591317E-3</v>
      </c>
      <c r="G212" s="21">
        <f>G77*G186-Baseline!G77*Baseline!G186</f>
        <v>6.1189797685632374E-3</v>
      </c>
      <c r="H212" s="21">
        <f>H77*H186-Baseline!H77*Baseline!H186</f>
        <v>8.740371695756477E-3</v>
      </c>
      <c r="I212" s="21">
        <f>I77*I186-Baseline!I77*Baseline!I186</f>
        <v>1.1771356759060936E-2</v>
      </c>
      <c r="J212" s="21">
        <f>J77*J186-Baseline!J77*Baseline!J186</f>
        <v>1.189550950428897E-2</v>
      </c>
      <c r="K212" s="21">
        <f>K77*K186-Baseline!K77*Baseline!K186</f>
        <v>1.2023130496115975E-2</v>
      </c>
      <c r="L212" s="21">
        <f>L77*L186-Baseline!L77*Baseline!L186</f>
        <v>1.2154310236534682E-2</v>
      </c>
      <c r="M212" s="21">
        <f>M77*M186-Baseline!M77*Baseline!M186</f>
        <v>1.2286033768106608E-2</v>
      </c>
      <c r="N212" s="21">
        <f>N77*N186-Baseline!N77*Baseline!N186</f>
        <v>1.2421116403933286E-2</v>
      </c>
      <c r="O212" s="21">
        <f>O77*O186-Baseline!O77*Baseline!O186</f>
        <v>1.2560164970674415E-2</v>
      </c>
      <c r="P212" s="21">
        <f>P77*P186-Baseline!P77*Baseline!P186</f>
        <v>1.2703275782184942E-2</v>
      </c>
      <c r="Q212" s="21">
        <f>Q77*Q186-Baseline!Q77*Baseline!Q186</f>
        <v>1.285054789859863E-2</v>
      </c>
      <c r="R212" s="21">
        <f>R77*R186-Baseline!R77*Baseline!R186</f>
        <v>1.3001792106866639E-2</v>
      </c>
      <c r="S212" s="21">
        <f>S77*S186-Baseline!S77*Baseline!S186</f>
        <v>1.3157368090040533E-2</v>
      </c>
      <c r="T212" s="21">
        <f>T77*T186-Baseline!T77*Baseline!T186</f>
        <v>1.331743162183896E-2</v>
      </c>
      <c r="U212" s="21">
        <f>U77*U186-Baseline!U77*Baseline!U186</f>
        <v>1.3482093453496602E-2</v>
      </c>
      <c r="V212" s="21">
        <f>V77*V186-Baseline!V77*Baseline!V186</f>
        <v>1.3651467625446279E-2</v>
      </c>
      <c r="W212" s="21">
        <f>W77*W186-Baseline!W77*Baseline!W186</f>
        <v>1.3825671453740807E-2</v>
      </c>
      <c r="X212" s="21">
        <f>X77*X186-Baseline!X77*Baseline!X186</f>
        <v>1.4004824954858497E-2</v>
      </c>
      <c r="Y212" s="21">
        <f>Y77*Y186-Baseline!Y77*Baseline!Y186</f>
        <v>1.4189051978317324E-2</v>
      </c>
      <c r="Z212" s="21">
        <f>Z77*Z186-Baseline!Z77*Baseline!Z186</f>
        <v>1.4378480451590736E-2</v>
      </c>
      <c r="AA212" s="21">
        <f>AA77*AA186-Baseline!AA77*Baseline!AA186</f>
        <v>1.4573240494601403E-2</v>
      </c>
      <c r="AB212" s="21">
        <f>AB77*AB186-Baseline!AB77*Baseline!AB186</f>
        <v>1.477346735493662E-2</v>
      </c>
      <c r="AC212" s="21">
        <f>AC77*AC186-Baseline!AC77*Baseline!AC186</f>
        <v>0.14979299165866777</v>
      </c>
      <c r="AD212" s="21">
        <f>AD77*AD186-Baseline!AD77*Baseline!AD186</f>
        <v>0.15190877977826478</v>
      </c>
      <c r="AE212" s="21">
        <f>AE77*AE186-Baseline!AE77*Baseline!AE186</f>
        <v>0.15408350557600148</v>
      </c>
      <c r="AF212" s="21">
        <f>AF77*AF186-Baseline!AF77*Baseline!AF186</f>
        <v>0.15631866000029682</v>
      </c>
      <c r="AG212" s="21">
        <f>AG77*AG186-Baseline!AG77*Baseline!AG186</f>
        <v>0.15861579756717337</v>
      </c>
      <c r="AH212" s="21">
        <f>AH77*AH186-Baseline!AH77*Baseline!AH186</f>
        <v>0.16097649578601647</v>
      </c>
      <c r="AI212" s="21">
        <f>AI77*AI186-Baseline!AI77*Baseline!AI186</f>
        <v>0.16340238822561215</v>
      </c>
      <c r="AJ212" s="21">
        <f>AJ77*AJ186-Baseline!AJ77*Baseline!AJ186</f>
        <v>0.16670046474773681</v>
      </c>
      <c r="AK212" s="21">
        <f>AK77*AK186-Baseline!AK77*Baseline!AK186</f>
        <v>0.17009596030227137</v>
      </c>
      <c r="AL212" s="21">
        <f>AL77*AL186-Baseline!AL77*Baseline!AL186</f>
        <v>0.17359188275708615</v>
      </c>
      <c r="AM212" s="21">
        <f>AM77*AM186-Baseline!AM77*Baseline!AM186</f>
        <v>0.17607372189108528</v>
      </c>
      <c r="AN212" s="21">
        <f>AN77*AN186-Baseline!AN77*Baseline!AN186</f>
        <v>0.17820227220626617</v>
      </c>
      <c r="AO212" s="21">
        <f>AO77*AO186-Baseline!AO77*Baseline!AO186</f>
        <v>0.18043624689833138</v>
      </c>
      <c r="AP212" s="21">
        <f>AP77*AP186-Baseline!AP77*Baseline!AP186</f>
        <v>0.18277758771759522</v>
      </c>
      <c r="AQ212" s="21">
        <f>AQ77*AQ186-Baseline!AQ77*Baseline!AQ186</f>
        <v>0.18522833242859527</v>
      </c>
      <c r="AR212" s="21">
        <f>AR77*AR186-Baseline!AR77*Baseline!AR186</f>
        <v>0.18622426358318922</v>
      </c>
      <c r="AS212" s="21">
        <f>AS77*AS186-Baseline!AS77*Baseline!AS186</f>
        <v>0.18401271372309136</v>
      </c>
      <c r="AT212" s="21">
        <f>AT77*AT186-Baseline!AT77*Baseline!AT186</f>
        <v>0.18190490054773889</v>
      </c>
      <c r="AU212" s="21">
        <f>AU77*AU186-Baseline!AU77*Baseline!AU186</f>
        <v>0.17989879047312485</v>
      </c>
      <c r="AV212" s="21">
        <f>AV77*AV186-Baseline!AV77*Baseline!AV186</f>
        <v>0.1776445134302973</v>
      </c>
      <c r="AW212" s="21">
        <f>AW77*AW186-Baseline!AW77*Baseline!AW186</f>
        <v>0.17475041419334403</v>
      </c>
      <c r="AX212" s="21">
        <f>AX77*AX186-Baseline!AX77*Baseline!AX186</f>
        <v>0.17194968985163506</v>
      </c>
      <c r="AY212" s="21">
        <f>AY77*AY186-Baseline!AY77*Baseline!AY186</f>
        <v>0.16923965621650616</v>
      </c>
      <c r="AZ212" s="21">
        <f>AZ77*AZ186-Baseline!AZ77*Baseline!AZ186</f>
        <v>0.16661770894297945</v>
      </c>
      <c r="BA212" s="21">
        <f>BA77*BA186-Baseline!BA77*Baseline!BA186</f>
        <v>0.16408132143600529</v>
      </c>
      <c r="BB212" s="21">
        <f>BB77*BB186-Baseline!BB77*Baseline!BB186</f>
        <v>0.16156095582287033</v>
      </c>
    </row>
    <row r="213" spans="1:54" outlineLevel="2">
      <c r="A213" s="488"/>
      <c r="B213" s="150" t="s">
        <v>485</v>
      </c>
      <c r="C213" s="19"/>
      <c r="D213" s="135" t="s">
        <v>381</v>
      </c>
      <c r="E213" s="21">
        <f>E193-Baseline!E193</f>
        <v>-1.1646904329865038E-8</v>
      </c>
      <c r="F213" s="21">
        <f>F193-Baseline!F193</f>
        <v>3.0905986649138573E-2</v>
      </c>
      <c r="G213" s="21">
        <f>G193-Baseline!G193</f>
        <v>3.7653570322892627E-2</v>
      </c>
      <c r="H213" s="21">
        <f>H193-Baseline!H193</f>
        <v>5.452634406059742E-2</v>
      </c>
      <c r="I213" s="21">
        <f>I193-Baseline!I193</f>
        <v>7.4683877479668315E-2</v>
      </c>
      <c r="J213" s="21">
        <f>J193-Baseline!J193</f>
        <v>7.6733636279139983E-2</v>
      </c>
      <c r="K213" s="21">
        <f>K193-Baseline!K193</f>
        <v>7.857735838663471E-2</v>
      </c>
      <c r="L213" s="21">
        <f>L193-Baseline!L193</f>
        <v>8.0724209760140386E-2</v>
      </c>
      <c r="M213" s="21">
        <f>M193-Baseline!M193</f>
        <v>8.2902565777966508E-2</v>
      </c>
      <c r="N213" s="21">
        <f>N193-Baseline!N193</f>
        <v>8.486832888728868E-2</v>
      </c>
      <c r="O213" s="21">
        <f>O193-Baseline!O193</f>
        <v>8.7150973681070276E-2</v>
      </c>
      <c r="P213" s="21">
        <f>P193-Baseline!P193</f>
        <v>8.949174108515745E-2</v>
      </c>
      <c r="Q213" s="21">
        <f>Q193-Baseline!Q193</f>
        <v>9.1892632430141674E-2</v>
      </c>
      <c r="R213" s="21">
        <f>R193-Baseline!R193</f>
        <v>9.4629486813337937E-2</v>
      </c>
      <c r="S213" s="21">
        <f>S193-Baseline!S193</f>
        <v>9.7157742639608191E-2</v>
      </c>
      <c r="T213" s="21">
        <f>T193-Baseline!T193</f>
        <v>9.9752623900225768E-2</v>
      </c>
      <c r="U213" s="21">
        <f>U193-Baseline!U193</f>
        <v>0.10241640024764243</v>
      </c>
      <c r="V213" s="21">
        <f>V193-Baseline!V193</f>
        <v>0.10544108698654586</v>
      </c>
      <c r="W213" s="21">
        <f>W193-Baseline!W193</f>
        <v>0.1082534499161989</v>
      </c>
      <c r="X213" s="21">
        <f>X193-Baseline!X193</f>
        <v>0.11143922931600603</v>
      </c>
      <c r="Y213" s="21">
        <f>Y193-Baseline!Y193</f>
        <v>0.11441056321057985</v>
      </c>
      <c r="Z213" s="21">
        <f>Z193-Baseline!Z193</f>
        <v>0.11776858126617551</v>
      </c>
      <c r="AA213" s="21">
        <f>AA193-Baseline!AA193</f>
        <v>0.12121918120442654</v>
      </c>
      <c r="AB213" s="21">
        <f>AB193-Baseline!AB193</f>
        <v>0.12476554159451858</v>
      </c>
      <c r="AC213" s="21">
        <f>AC193-Baseline!AC193</f>
        <v>1.2833828345436586</v>
      </c>
      <c r="AD213" s="21">
        <f>AD193-Baseline!AD193</f>
        <v>1.3202848586777236</v>
      </c>
      <c r="AE213" s="21">
        <f>AE193-Baseline!AE193</f>
        <v>1.3585504400636665</v>
      </c>
      <c r="AF213" s="21">
        <f>AF193-Baseline!AF193</f>
        <v>1.3977948308533712</v>
      </c>
      <c r="AG213" s="21">
        <f>AG193-Baseline!AG193</f>
        <v>1.438089866911838</v>
      </c>
      <c r="AH213" s="21">
        <f>AH193-Baseline!AH193</f>
        <v>1.4795217786154851</v>
      </c>
      <c r="AI213" s="21">
        <f>AI193-Baseline!AI193</f>
        <v>1.522204126417833</v>
      </c>
      <c r="AJ213" s="21">
        <f>AJ193-Baseline!AJ193</f>
        <v>1.5737334015687239</v>
      </c>
      <c r="AK213" s="21">
        <f>AK193-Baseline!AK193</f>
        <v>1.6269928708082162</v>
      </c>
      <c r="AL213" s="21">
        <f>AL193-Baseline!AL193</f>
        <v>1.6820697175114745</v>
      </c>
      <c r="AM213" s="21">
        <f>AM193-Baseline!AM193</f>
        <v>1.7280719890096847</v>
      </c>
      <c r="AN213" s="21">
        <f>AN193-Baseline!AN193</f>
        <v>1.7711860482135862</v>
      </c>
      <c r="AO213" s="21">
        <f>AO193-Baseline!AO193</f>
        <v>1.8158886997228691</v>
      </c>
      <c r="AP213" s="21">
        <f>AP193-Baseline!AP193</f>
        <v>1.862240275992967</v>
      </c>
      <c r="AQ213" s="21">
        <f>AQ193-Baseline!AQ193</f>
        <v>1.910305293265921</v>
      </c>
      <c r="AR213" s="21">
        <f>AR193-Baseline!AR193</f>
        <v>1.9437970575266945</v>
      </c>
      <c r="AS213" s="21">
        <f>AS193-Baseline!AS193</f>
        <v>1.9436574992613203</v>
      </c>
      <c r="AT213" s="21">
        <f>AT193-Baseline!AT193</f>
        <v>1.9440746224973893</v>
      </c>
      <c r="AU213" s="21">
        <f>AU193-Baseline!AU193</f>
        <v>1.9450658039760285</v>
      </c>
      <c r="AV213" s="21">
        <f>AV193-Baseline!AV193</f>
        <v>1.9428427900067149</v>
      </c>
      <c r="AW213" s="21">
        <f>AW193-Baseline!AW193</f>
        <v>1.9329802817466089</v>
      </c>
      <c r="AX213" s="21">
        <f>AX193-Baseline!AX193</f>
        <v>1.9234404749172569</v>
      </c>
      <c r="AY213" s="21">
        <f>AY193-Baseline!AY193</f>
        <v>1.9142280048744951</v>
      </c>
      <c r="AZ213" s="21">
        <f>AZ193-Baseline!AZ193</f>
        <v>1.9053470563688677</v>
      </c>
      <c r="BA213" s="21">
        <f>BA193-Baseline!BA193</f>
        <v>1.8968013459513458</v>
      </c>
      <c r="BB213" s="21">
        <f>BB193-Baseline!BB193</f>
        <v>1.8878103210901287</v>
      </c>
    </row>
    <row r="214" spans="1:54" outlineLevel="2">
      <c r="A214" s="488"/>
      <c r="B214" s="150" t="s">
        <v>486</v>
      </c>
      <c r="C214" s="19"/>
      <c r="D214" s="135" t="s">
        <v>381</v>
      </c>
      <c r="E214" s="21">
        <f>E194-Baseline!E194</f>
        <v>-5.832668792393747E-9</v>
      </c>
      <c r="F214" s="21">
        <f>F194-Baseline!F194</f>
        <v>1.5438441618975673E-2</v>
      </c>
      <c r="G214" s="21">
        <f>G194-Baseline!G194</f>
        <v>1.8832102715503174E-2</v>
      </c>
      <c r="H214" s="21">
        <f>H194-Baseline!H194</f>
        <v>2.7309482367092075E-2</v>
      </c>
      <c r="I214" s="21">
        <f>I194-Baseline!I194</f>
        <v>3.7339960840997222E-2</v>
      </c>
      <c r="J214" s="21">
        <f>J194-Baseline!J194</f>
        <v>3.8308412382798585E-2</v>
      </c>
      <c r="K214" s="21">
        <f>K194-Baseline!K194</f>
        <v>3.9309039836969317E-2</v>
      </c>
      <c r="L214" s="21">
        <f>L194-Baseline!L194</f>
        <v>4.0343071684628029E-2</v>
      </c>
      <c r="M214" s="21">
        <f>M194-Baseline!M194</f>
        <v>4.1401313393530259E-2</v>
      </c>
      <c r="N214" s="21">
        <f>N194-Baseline!N194</f>
        <v>4.2493921894481312E-2</v>
      </c>
      <c r="O214" s="21">
        <f>O194-Baseline!O194</f>
        <v>4.3623981107008714E-2</v>
      </c>
      <c r="P214" s="21">
        <f>P194-Baseline!P194</f>
        <v>4.4792927672111738E-2</v>
      </c>
      <c r="Q214" s="21">
        <f>Q194-Baseline!Q194</f>
        <v>4.6002256659463781E-2</v>
      </c>
      <c r="R214" s="21">
        <f>R194-Baseline!R194</f>
        <v>4.7252466086070699E-2</v>
      </c>
      <c r="S214" s="21">
        <f>S194-Baseline!S194</f>
        <v>4.8535144668081287E-2</v>
      </c>
      <c r="T214" s="21">
        <f>T194-Baseline!T194</f>
        <v>4.9862473859202172E-2</v>
      </c>
      <c r="U214" s="21">
        <f>U194-Baseline!U194</f>
        <v>5.1236177480791234E-2</v>
      </c>
      <c r="V214" s="21">
        <f>V194-Baseline!V194</f>
        <v>5.2658050183187033E-2</v>
      </c>
      <c r="W214" s="21">
        <f>W194-Baseline!W194</f>
        <v>5.4129959858685073E-2</v>
      </c>
      <c r="X214" s="21">
        <f>X194-Baseline!X194</f>
        <v>5.5653848306489451E-2</v>
      </c>
      <c r="Y214" s="21">
        <f>Y194-Baseline!Y194</f>
        <v>5.7231738295331125E-2</v>
      </c>
      <c r="Z214" s="21">
        <f>Z194-Baseline!Z194</f>
        <v>5.8865737688098996E-2</v>
      </c>
      <c r="AA214" s="21">
        <f>AA194-Baseline!AA194</f>
        <v>6.055803484751654E-2</v>
      </c>
      <c r="AB214" s="21">
        <f>AB194-Baseline!AB194</f>
        <v>6.2310913870420537E-2</v>
      </c>
      <c r="AC214" s="21">
        <f>AC194-Baseline!AC194</f>
        <v>0.64085511585924593</v>
      </c>
      <c r="AD214" s="21">
        <f>AD194-Baseline!AD194</f>
        <v>0.65917770053311386</v>
      </c>
      <c r="AE214" s="21">
        <f>AE194-Baseline!AE194</f>
        <v>0.67805331249751433</v>
      </c>
      <c r="AF214" s="21">
        <f>AF194-Baseline!AF194</f>
        <v>0.69746860434644375</v>
      </c>
      <c r="AG214" s="21">
        <f>AG194-Baseline!AG194</f>
        <v>0.71742300589462005</v>
      </c>
      <c r="AH214" s="21">
        <f>AH194-Baseline!AH194</f>
        <v>0.73793517539131059</v>
      </c>
      <c r="AI214" s="21">
        <f>AI194-Baseline!AI194</f>
        <v>0.75905449533730263</v>
      </c>
      <c r="AJ214" s="21">
        <f>AJ194-Baseline!AJ194</f>
        <v>0.7845767181778065</v>
      </c>
      <c r="AK214" s="21">
        <f>AK194-Baseline!AK194</f>
        <v>0.81096384783257847</v>
      </c>
      <c r="AL214" s="21">
        <f>AL194-Baseline!AL194</f>
        <v>0.83824950736003601</v>
      </c>
      <c r="AM214" s="21">
        <f>AM194-Baseline!AM194</f>
        <v>0.86100482100574993</v>
      </c>
      <c r="AN214" s="21">
        <f>AN194-Baseline!AN194</f>
        <v>0.88231612401124337</v>
      </c>
      <c r="AO214" s="21">
        <f>AO194-Baseline!AO194</f>
        <v>0.90441561985332797</v>
      </c>
      <c r="AP214" s="21">
        <f>AP194-Baseline!AP194</f>
        <v>0.92733272944780865</v>
      </c>
      <c r="AQ214" s="21">
        <f>AQ194-Baseline!AQ194</f>
        <v>0.95109817074337855</v>
      </c>
      <c r="AR214" s="21">
        <f>AR194-Baseline!AR194</f>
        <v>0.96760461274857335</v>
      </c>
      <c r="AS214" s="21">
        <f>AS194-Baseline!AS194</f>
        <v>0.96737091064564851</v>
      </c>
      <c r="AT214" s="21">
        <f>AT194-Baseline!AT194</f>
        <v>0.96741819389158579</v>
      </c>
      <c r="AU214" s="21">
        <f>AU194-Baseline!AU194</f>
        <v>0.96775468888783323</v>
      </c>
      <c r="AV214" s="21">
        <f>AV194-Baseline!AV194</f>
        <v>0.96649559020292486</v>
      </c>
      <c r="AW214" s="21">
        <f>AW194-Baseline!AW194</f>
        <v>0.96144051367093297</v>
      </c>
      <c r="AX214" s="21">
        <f>AX194-Baseline!AX194</f>
        <v>0.9565507624100178</v>
      </c>
      <c r="AY214" s="21">
        <f>AY194-Baseline!AY194</f>
        <v>0.95182838621007804</v>
      </c>
      <c r="AZ214" s="21">
        <f>AZ194-Baseline!AZ194</f>
        <v>0.94727523609441633</v>
      </c>
      <c r="BA214" s="21">
        <f>BA194-Baseline!BA194</f>
        <v>0.94289295545135232</v>
      </c>
      <c r="BB214" s="21">
        <f>BB194-Baseline!BB194</f>
        <v>0.93829338890659386</v>
      </c>
    </row>
    <row r="215" spans="1:54" outlineLevel="2">
      <c r="A215" s="488"/>
      <c r="B215" s="150" t="s">
        <v>487</v>
      </c>
      <c r="C215" s="19"/>
      <c r="D215" s="135" t="s">
        <v>381</v>
      </c>
      <c r="E215" s="21">
        <f>E195-Baseline!E195</f>
        <v>-1.7498006599225846E-8</v>
      </c>
      <c r="F215" s="21">
        <f>F195-Baseline!F195</f>
        <v>4.6315324846120554E-2</v>
      </c>
      <c r="G215" s="21">
        <f>G195-Baseline!G195</f>
        <v>5.6496308146511076E-2</v>
      </c>
      <c r="H215" s="21">
        <f>H195-Baseline!H195</f>
        <v>8.1928447101276447E-2</v>
      </c>
      <c r="I215" s="21">
        <f>I195-Baseline!I195</f>
        <v>0.11201988252299255</v>
      </c>
      <c r="J215" s="21">
        <f>J195-Baseline!J195</f>
        <v>0.11492523712315528</v>
      </c>
      <c r="K215" s="21">
        <f>K195-Baseline!K195</f>
        <v>0.11792711951090862</v>
      </c>
      <c r="L215" s="21">
        <f>L195-Baseline!L195</f>
        <v>0.12102921505388498</v>
      </c>
      <c r="M215" s="21">
        <f>M195-Baseline!M195</f>
        <v>0.12420394015452096</v>
      </c>
      <c r="N215" s="21">
        <f>N195-Baseline!N195</f>
        <v>0.12748176565708658</v>
      </c>
      <c r="O215" s="21">
        <f>O195-Baseline!O195</f>
        <v>0.13087194332102747</v>
      </c>
      <c r="P215" s="21">
        <f>P195-Baseline!P195</f>
        <v>0.13437878304329054</v>
      </c>
      <c r="Q215" s="21">
        <f>Q195-Baseline!Q195</f>
        <v>0.13800676997839201</v>
      </c>
      <c r="R215" s="21">
        <f>R195-Baseline!R195</f>
        <v>0.14175739825821232</v>
      </c>
      <c r="S215" s="21">
        <f>S195-Baseline!S195</f>
        <v>0.14560543397632397</v>
      </c>
      <c r="T215" s="21">
        <f>T195-Baseline!T195</f>
        <v>0.14958742154934779</v>
      </c>
      <c r="U215" s="21">
        <f>U195-Baseline!U195</f>
        <v>0.15370853247098193</v>
      </c>
      <c r="V215" s="21">
        <f>V195-Baseline!V195</f>
        <v>0.15797415052059449</v>
      </c>
      <c r="W215" s="21">
        <f>W195-Baseline!W195</f>
        <v>0.16238987957605477</v>
      </c>
      <c r="X215" s="21">
        <f>X195-Baseline!X195</f>
        <v>0.16696154491946924</v>
      </c>
      <c r="Y215" s="21">
        <f>Y195-Baseline!Y195</f>
        <v>0.17169521488599404</v>
      </c>
      <c r="Z215" s="21">
        <f>Z195-Baseline!Z195</f>
        <v>0.17659721303378806</v>
      </c>
      <c r="AA215" s="21">
        <f>AA195-Baseline!AA195</f>
        <v>0.18167410457347177</v>
      </c>
      <c r="AB215" s="21">
        <f>AB195-Baseline!AB195</f>
        <v>0.18693274161126183</v>
      </c>
      <c r="AC215" s="21">
        <f>AC195-Baseline!AC195</f>
        <v>1.9225653475959064</v>
      </c>
      <c r="AD215" s="21">
        <f>AD195-Baseline!AD195</f>
        <v>1.9775331016388122</v>
      </c>
      <c r="AE215" s="21">
        <f>AE195-Baseline!AE195</f>
        <v>2.0341599375585773</v>
      </c>
      <c r="AF215" s="21">
        <f>AF195-Baseline!AF195</f>
        <v>2.0924058131388819</v>
      </c>
      <c r="AG215" s="21">
        <f>AG195-Baseline!AG195</f>
        <v>2.1522690177576607</v>
      </c>
      <c r="AH215" s="21">
        <f>AH195-Baseline!AH195</f>
        <v>2.2138055262674357</v>
      </c>
      <c r="AI215" s="21">
        <f>AI195-Baseline!AI195</f>
        <v>2.2771634861214025</v>
      </c>
      <c r="AJ215" s="21">
        <f>AJ195-Baseline!AJ195</f>
        <v>2.3537301546562333</v>
      </c>
      <c r="AK215" s="21">
        <f>AK195-Baseline!AK195</f>
        <v>2.432891543631591</v>
      </c>
      <c r="AL215" s="21">
        <f>AL195-Baseline!AL195</f>
        <v>2.5147485222248989</v>
      </c>
      <c r="AM215" s="21">
        <f>AM195-Baseline!AM195</f>
        <v>2.5830144631768519</v>
      </c>
      <c r="AN215" s="21">
        <f>AN195-Baseline!AN195</f>
        <v>2.6469483722063245</v>
      </c>
      <c r="AO215" s="21">
        <f>AO195-Baseline!AO195</f>
        <v>2.7132468597453112</v>
      </c>
      <c r="AP215" s="21">
        <f>AP195-Baseline!AP195</f>
        <v>2.7819981885419764</v>
      </c>
      <c r="AQ215" s="21">
        <f>AQ195-Baseline!AQ195</f>
        <v>2.8532945124426305</v>
      </c>
      <c r="AR215" s="21">
        <f>AR195-Baseline!AR195</f>
        <v>2.902813838470891</v>
      </c>
      <c r="AS215" s="21">
        <f>AS195-Baseline!AS195</f>
        <v>2.902112732170508</v>
      </c>
      <c r="AT215" s="21">
        <f>AT195-Baseline!AT195</f>
        <v>2.9022545819166226</v>
      </c>
      <c r="AU215" s="21">
        <f>AU195-Baseline!AU195</f>
        <v>2.9032640669136072</v>
      </c>
      <c r="AV215" s="21">
        <f>AV195-Baseline!AV195</f>
        <v>2.8994867708665311</v>
      </c>
      <c r="AW215" s="21">
        <f>AW195-Baseline!AW195</f>
        <v>2.8843215412769752</v>
      </c>
      <c r="AX215" s="21">
        <f>AX195-Baseline!AX195</f>
        <v>2.8696522875003865</v>
      </c>
      <c r="AY215" s="21">
        <f>AY195-Baseline!AY195</f>
        <v>2.8554851589065322</v>
      </c>
      <c r="AZ215" s="21">
        <f>AZ195-Baseline!AZ195</f>
        <v>2.8418257085654091</v>
      </c>
      <c r="BA215" s="21">
        <f>BA195-Baseline!BA195</f>
        <v>2.8286788666418659</v>
      </c>
      <c r="BB215" s="21">
        <f>BB195-Baseline!BB195</f>
        <v>2.8148801670129728</v>
      </c>
    </row>
    <row r="216" spans="1:54" outlineLevel="2">
      <c r="A216" s="488"/>
      <c r="B216" s="150" t="s">
        <v>285</v>
      </c>
      <c r="C216" s="19"/>
      <c r="D216" s="135" t="s">
        <v>381</v>
      </c>
      <c r="E216" s="21">
        <f>E196-Baseline!E196</f>
        <v>0</v>
      </c>
      <c r="F216" s="21">
        <f>F196-Baseline!F196</f>
        <v>2.5102301943375482E-2</v>
      </c>
      <c r="G216" s="21">
        <f>G196-Baseline!G196</f>
        <v>3.1792776303429804E-2</v>
      </c>
      <c r="H216" s="21">
        <f>H196-Baseline!H196</f>
        <v>3.9599220338093932E-2</v>
      </c>
      <c r="I216" s="21">
        <f>I196-Baseline!I196</f>
        <v>4.9473747040550298E-2</v>
      </c>
      <c r="J216" s="21">
        <f>J196-Baseline!J196</f>
        <v>5.5349454437130574E-2</v>
      </c>
      <c r="K216" s="21">
        <f>K196-Baseline!K196</f>
        <v>5.5292331421840091E-2</v>
      </c>
      <c r="L216" s="21">
        <f>L196-Baseline!L196</f>
        <v>5.5250518243404434E-2</v>
      </c>
      <c r="M216" s="21">
        <f>M196-Baseline!M196</f>
        <v>5.4608492439114031E-2</v>
      </c>
      <c r="N216" s="21">
        <f>N196-Baseline!N196</f>
        <v>5.387928066233405E-2</v>
      </c>
      <c r="O216" s="21">
        <f>O196-Baseline!O196</f>
        <v>5.3162457818120679E-2</v>
      </c>
      <c r="P216" s="21">
        <f>P196-Baseline!P196</f>
        <v>5.2457891807095036E-2</v>
      </c>
      <c r="Q216" s="21">
        <f>Q196-Baseline!Q196</f>
        <v>5.1765411441264231E-2</v>
      </c>
      <c r="R216" s="21">
        <f>R196-Baseline!R196</f>
        <v>5.1021126689474006E-2</v>
      </c>
      <c r="S216" s="21">
        <f>S196-Baseline!S196</f>
        <v>5.0278047118860636E-2</v>
      </c>
      <c r="T216" s="21">
        <f>T196-Baseline!T196</f>
        <v>4.9546315226634552E-2</v>
      </c>
      <c r="U216" s="21">
        <f>U196-Baseline!U196</f>
        <v>4.8825821071304176E-2</v>
      </c>
      <c r="V216" s="21">
        <f>V196-Baseline!V196</f>
        <v>4.8116349147019677E-2</v>
      </c>
      <c r="W216" s="21">
        <f>W196-Baseline!W196</f>
        <v>4.741780907148796E-2</v>
      </c>
      <c r="X216" s="21">
        <f>X196-Baseline!X196</f>
        <v>4.673002400410442E-2</v>
      </c>
      <c r="Y216" s="21">
        <f>Y196-Baseline!Y196</f>
        <v>4.6052852992760185E-2</v>
      </c>
      <c r="Z216" s="21">
        <f>Z196-Baseline!Z196</f>
        <v>4.5386156378138143E-2</v>
      </c>
      <c r="AA216" s="21">
        <f>AA196-Baseline!AA196</f>
        <v>4.472981171889312E-2</v>
      </c>
      <c r="AB216" s="21">
        <f>AB196-Baseline!AB196</f>
        <v>4.408366446679568E-2</v>
      </c>
      <c r="AC216" s="21">
        <f>AC196-Baseline!AC196</f>
        <v>0.43463748453814666</v>
      </c>
      <c r="AD216" s="21">
        <f>AD196-Baseline!AD196</f>
        <v>0.4283821589192458</v>
      </c>
      <c r="AE216" s="21">
        <f>AE196-Baseline!AE196</f>
        <v>0.42222516332074744</v>
      </c>
      <c r="AF216" s="21">
        <f>AF196-Baseline!AF196</f>
        <v>0.41616527468037812</v>
      </c>
      <c r="AG216" s="21">
        <f>AG196-Baseline!AG196</f>
        <v>0.41020128847347692</v>
      </c>
      <c r="AH216" s="21">
        <f>AH196-Baseline!AH196</f>
        <v>0.40433195993753657</v>
      </c>
      <c r="AI216" s="21">
        <f>AI196-Baseline!AI196</f>
        <v>0.39855616516361336</v>
      </c>
      <c r="AJ216" s="21">
        <f>AJ196-Baseline!AJ196</f>
        <v>0.39370279677054665</v>
      </c>
      <c r="AK216" s="21">
        <f>AK196-Baseline!AK196</f>
        <v>0.38891878666642232</v>
      </c>
      <c r="AL216" s="21">
        <f>AL196-Baseline!AL196</f>
        <v>0.38420354252675892</v>
      </c>
      <c r="AM216" s="21">
        <f>AM196-Baseline!AM196</f>
        <v>0.37955647829347372</v>
      </c>
      <c r="AN216" s="21">
        <f>AN196-Baseline!AN196</f>
        <v>0.37497705405490223</v>
      </c>
      <c r="AO216" s="21">
        <f>AO196-Baseline!AO196</f>
        <v>0.37046470731129211</v>
      </c>
      <c r="AP216" s="21">
        <f>AP196-Baseline!AP196</f>
        <v>0.36601894557686787</v>
      </c>
      <c r="AQ216" s="21">
        <f>AQ196-Baseline!AQ196</f>
        <v>0.36163926473564811</v>
      </c>
      <c r="AR216" s="21">
        <f>AR196-Baseline!AR196</f>
        <v>0.35732518782285116</v>
      </c>
      <c r="AS216" s="21">
        <f>AS196-Baseline!AS196</f>
        <v>0.35307623807344446</v>
      </c>
      <c r="AT216" s="21">
        <f>AT196-Baseline!AT196</f>
        <v>0.3488919882557584</v>
      </c>
      <c r="AU216" s="21">
        <f>AU196-Baseline!AU196</f>
        <v>0.34477203372209653</v>
      </c>
      <c r="AV216" s="21">
        <f>AV196-Baseline!AV196</f>
        <v>0.34071594123955862</v>
      </c>
      <c r="AW216" s="21">
        <f>AW196-Baseline!AW196</f>
        <v>0.33672335914898355</v>
      </c>
      <c r="AX216" s="21">
        <f>AX196-Baseline!AX196</f>
        <v>0.3327939168632299</v>
      </c>
      <c r="AY216" s="21">
        <f>AY196-Baseline!AY196</f>
        <v>0.3289272730254913</v>
      </c>
      <c r="AZ216" s="21">
        <f>AZ196-Baseline!AZ196</f>
        <v>0.32512312458747905</v>
      </c>
      <c r="BA216" s="21">
        <f>BA196-Baseline!BA196</f>
        <v>0.32138116980441578</v>
      </c>
      <c r="BB216" s="21">
        <f>BB196-Baseline!BB196</f>
        <v>0.31761144995709767</v>
      </c>
    </row>
    <row r="217" spans="1:54" outlineLevel="2">
      <c r="A217" s="488"/>
      <c r="B217" s="150" t="s">
        <v>288</v>
      </c>
      <c r="C217" s="19"/>
      <c r="D217" s="135"/>
      <c r="E217" s="21">
        <f>E197-Baseline!E197</f>
        <v>0</v>
      </c>
      <c r="F217" s="21">
        <f>F197-Baseline!F197</f>
        <v>0.55158771739130463</v>
      </c>
      <c r="G217" s="21">
        <f>G197-Baseline!G197</f>
        <v>0.62216252972064634</v>
      </c>
      <c r="H217" s="21">
        <f>H197-Baseline!H197</f>
        <v>0.78122825132588458</v>
      </c>
      <c r="I217" s="21">
        <f>I197-Baseline!I197</f>
        <v>1.0390632304978511</v>
      </c>
      <c r="J217" s="21">
        <f>J197-Baseline!J197</f>
        <v>1.1004973776203606</v>
      </c>
      <c r="K217" s="21">
        <f>K197-Baseline!K197</f>
        <v>1.0899567586860259</v>
      </c>
      <c r="L217" s="21">
        <f>L197-Baseline!L197</f>
        <v>1.0797345324271301</v>
      </c>
      <c r="M217" s="21">
        <f>M197-Baseline!M197</f>
        <v>1.0539241030729429</v>
      </c>
      <c r="N217" s="21">
        <f>N197-Baseline!N197</f>
        <v>1.0264286500056632</v>
      </c>
      <c r="O217" s="21">
        <f>O197-Baseline!O197</f>
        <v>0.99984212135488981</v>
      </c>
      <c r="P217" s="21">
        <f>P197-Baseline!P197</f>
        <v>0.97413418237593596</v>
      </c>
      <c r="Q217" s="21">
        <f>Q197-Baseline!Q197</f>
        <v>0.94927553055003822</v>
      </c>
      <c r="R217" s="21">
        <f>R197-Baseline!R197</f>
        <v>0.92447545065506143</v>
      </c>
      <c r="S217" s="21">
        <f>S197-Baseline!S197</f>
        <v>0.90037390450905441</v>
      </c>
      <c r="T217" s="21">
        <f>T197-Baseline!T197</f>
        <v>0.8770693577529789</v>
      </c>
      <c r="U217" s="21">
        <f>U197-Baseline!U197</f>
        <v>0.8545352973237117</v>
      </c>
      <c r="V217" s="21">
        <f>V197-Baseline!V197</f>
        <v>0.83274611005982813</v>
      </c>
      <c r="W217" s="21">
        <f>W197-Baseline!W197</f>
        <v>0.81167705951676838</v>
      </c>
      <c r="X217" s="21">
        <f>X197-Baseline!X197</f>
        <v>0.79130425251951841</v>
      </c>
      <c r="Y217" s="21">
        <f>Y197-Baseline!Y197</f>
        <v>0.77160461297674487</v>
      </c>
      <c r="Z217" s="21">
        <f>Z197-Baseline!Z197</f>
        <v>0.7525558508752983</v>
      </c>
      <c r="AA217" s="21">
        <f>AA197-Baseline!AA197</f>
        <v>0.73413644315047888</v>
      </c>
      <c r="AB217" s="21">
        <f>AB197-Baseline!AB197</f>
        <v>0.71632559907457871</v>
      </c>
      <c r="AC217" s="21">
        <f>AC197-Baseline!AC197</f>
        <v>7.0048017863218828</v>
      </c>
      <c r="AD217" s="21">
        <f>AD197-Baseline!AD197</f>
        <v>6.8385061022407516</v>
      </c>
      <c r="AE217" s="21">
        <f>AE197-Baseline!AE197</f>
        <v>6.6777182584694383</v>
      </c>
      <c r="AF217" s="21">
        <f>AF197-Baseline!AF197</f>
        <v>6.522257511583005</v>
      </c>
      <c r="AG217" s="21">
        <f>AG197-Baseline!AG197</f>
        <v>6.3719493535559444</v>
      </c>
      <c r="AH217" s="21">
        <f>AH197-Baseline!AH197</f>
        <v>6.2266252807798104</v>
      </c>
      <c r="AI217" s="21">
        <f>AI197-Baseline!AI197</f>
        <v>6.0861225951088738</v>
      </c>
      <c r="AJ217" s="21">
        <f>AJ197-Baseline!AJ197</f>
        <v>5.9791691000313225</v>
      </c>
      <c r="AK217" s="21">
        <f>AK197-Baseline!AK197</f>
        <v>5.8755903791684858</v>
      </c>
      <c r="AL217" s="21">
        <f>AL197-Baseline!AL197</f>
        <v>5.7752953054036524</v>
      </c>
      <c r="AM217" s="21">
        <f>AM197-Baseline!AM197</f>
        <v>5.677130638326382</v>
      </c>
      <c r="AN217" s="21">
        <f>AN197-Baseline!AN197</f>
        <v>5.5816375645898404</v>
      </c>
      <c r="AO217" s="21">
        <f>AO197-Baseline!AO197</f>
        <v>5.4891673136503965</v>
      </c>
      <c r="AP217" s="21">
        <f>AP197-Baseline!AP197</f>
        <v>5.3996384212974</v>
      </c>
      <c r="AQ217" s="21">
        <f>AQ197-Baseline!AQ197</f>
        <v>5.3129719919371787</v>
      </c>
      <c r="AR217" s="21">
        <f>AR197-Baseline!AR197</f>
        <v>5.2271995590170928</v>
      </c>
      <c r="AS217" s="21">
        <f>AS197-Baseline!AS197</f>
        <v>5.1401273563557393</v>
      </c>
      <c r="AT217" s="21">
        <f>AT197-Baseline!AT197</f>
        <v>5.0556807051603494</v>
      </c>
      <c r="AU217" s="21">
        <f>AU197-Baseline!AU197</f>
        <v>4.973784918850102</v>
      </c>
      <c r="AV217" s="21">
        <f>AV197-Baseline!AV197</f>
        <v>4.8939663706135645</v>
      </c>
      <c r="AW217" s="21">
        <f>AW197-Baseline!AW197</f>
        <v>4.8157053020535363</v>
      </c>
      <c r="AX217" s="21">
        <f>AX197-Baseline!AX197</f>
        <v>4.7397809659253021</v>
      </c>
      <c r="AY217" s="21">
        <f>AY197-Baseline!AY197</f>
        <v>4.6613224791508152</v>
      </c>
      <c r="AZ217" s="21">
        <f>AZ197-Baseline!AZ197</f>
        <v>4.5835061389006651</v>
      </c>
      <c r="BA217" s="21">
        <f>BA197-Baseline!BA197</f>
        <v>4.5080139062788023</v>
      </c>
      <c r="BB217" s="21">
        <f>BB197-Baseline!BB197</f>
        <v>4.4343517314304792</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-2.0348423846548904</v>
      </c>
      <c r="F220" s="21">
        <f>F200-Baseline!F200</f>
        <v>-1.4206052171388919</v>
      </c>
      <c r="G220" s="21">
        <f>G200-Baseline!G200</f>
        <v>-1.2506329106141401</v>
      </c>
      <c r="H220" s="21">
        <f>H200-Baseline!H200</f>
        <v>-1.2136003526241339</v>
      </c>
      <c r="I220" s="21">
        <f>I200-Baseline!I200</f>
        <v>-0.99488143325844547</v>
      </c>
      <c r="J220" s="21">
        <f>J200-Baseline!J200</f>
        <v>0.7676707627599697</v>
      </c>
      <c r="K220" s="21">
        <f>K200-Baseline!K200</f>
        <v>0.80555980468231425</v>
      </c>
      <c r="L220" s="21">
        <f>L200-Baseline!L200</f>
        <v>0.84082880548540118</v>
      </c>
      <c r="M220" s="21">
        <f>M200-Baseline!M200</f>
        <v>0.85687063593882407</v>
      </c>
      <c r="N220" s="21">
        <f>N200-Baseline!N200</f>
        <v>0.86803999735510828</v>
      </c>
      <c r="O220" s="21">
        <f>O200-Baseline!O200</f>
        <v>0.87773089555702555</v>
      </c>
      <c r="P220" s="21">
        <f>P200-Baseline!P200</f>
        <v>0.88581567936028094</v>
      </c>
      <c r="Q220" s="21">
        <f>Q200-Baseline!Q200</f>
        <v>0.89241996335763041</v>
      </c>
      <c r="R220" s="21">
        <f>R200-Baseline!R200</f>
        <v>0.89710970216623132</v>
      </c>
      <c r="S220" s="21">
        <f>S200-Baseline!S200</f>
        <v>0.90017089093809677</v>
      </c>
      <c r="T220" s="21">
        <f>T200-Baseline!T200</f>
        <v>0.90211743442776804</v>
      </c>
      <c r="U220" s="21">
        <f>U200-Baseline!U200</f>
        <v>0.90304805620414186</v>
      </c>
      <c r="V220" s="21">
        <f>V200-Baseline!V200</f>
        <v>0.90334541401308144</v>
      </c>
      <c r="W220" s="21">
        <f>W200-Baseline!W200</f>
        <v>0.90252163785737061</v>
      </c>
      <c r="X220" s="21">
        <f>X200-Baseline!X200</f>
        <v>0.90124261899742386</v>
      </c>
      <c r="Y220" s="21">
        <f>Y200-Baseline!Y200</f>
        <v>0.89899582667368882</v>
      </c>
      <c r="Z220" s="21">
        <f>Z200-Baseline!Z200</f>
        <v>0.89645311899871416</v>
      </c>
      <c r="AA220" s="21">
        <f>AA200-Baseline!AA200</f>
        <v>0.89338678343700195</v>
      </c>
      <c r="AB220" s="21">
        <f>AB200-Baseline!AB200</f>
        <v>0.88986222514612567</v>
      </c>
      <c r="AC220" s="21">
        <f>AC200-Baseline!AC200</f>
        <v>8.8726150970623507</v>
      </c>
      <c r="AD220" s="21">
        <f>AD200-Baseline!AD200</f>
        <v>8.7390818996159751</v>
      </c>
      <c r="AE220" s="21">
        <f>AE200-Baseline!AE200</f>
        <v>8.61257736742985</v>
      </c>
      <c r="AF220" s="21">
        <f>AF200-Baseline!AF200</f>
        <v>8.4925362771170541</v>
      </c>
      <c r="AG220" s="21">
        <f>AG200-Baseline!AG200</f>
        <v>8.3788563065084318</v>
      </c>
      <c r="AH220" s="21">
        <f>AH200-Baseline!AH200</f>
        <v>8.2714555151188449</v>
      </c>
      <c r="AI220" s="21">
        <f>AI200-Baseline!AI200</f>
        <v>8.1702852749159263</v>
      </c>
      <c r="AJ220" s="21">
        <f>AJ200-Baseline!AJ200</f>
        <v>8.1133057631183263</v>
      </c>
      <c r="AK220" s="21">
        <f>AK200-Baseline!AK200</f>
        <v>8.0615979969453875</v>
      </c>
      <c r="AL220" s="21">
        <f>AL200-Baseline!AL200</f>
        <v>8.0151604481989764</v>
      </c>
      <c r="AM220" s="21">
        <f>AM200-Baseline!AM200</f>
        <v>7.9608328275206262</v>
      </c>
      <c r="AN220" s="21">
        <f>AN200-Baseline!AN200</f>
        <v>7.9060029390645852</v>
      </c>
      <c r="AO220" s="21">
        <f>AO200-Baseline!AO200</f>
        <v>7.8559569675828911</v>
      </c>
      <c r="AP220" s="21">
        <f>AP200-Baseline!AP200</f>
        <v>7.8106752305848275</v>
      </c>
      <c r="AQ220" s="21">
        <f>AQ200-Baseline!AQ200</f>
        <v>7.7701448823673473</v>
      </c>
      <c r="AR220" s="21">
        <f>AR200-Baseline!AR200</f>
        <v>7.7145460679498328</v>
      </c>
      <c r="AS220" s="21">
        <f>AS200-Baseline!AS200</f>
        <v>7.6208738074136022</v>
      </c>
      <c r="AT220" s="21">
        <f>AT200-Baseline!AT200</f>
        <v>7.5305522164612242</v>
      </c>
      <c r="AU220" s="21">
        <f>AU200-Baseline!AU200</f>
        <v>7.4435215470213549</v>
      </c>
      <c r="AV220" s="21">
        <f>AV200-Baseline!AV200</f>
        <v>7.3551696152901371</v>
      </c>
      <c r="AW220" s="21">
        <f>AW200-Baseline!AW200</f>
        <v>7.2601593571424772</v>
      </c>
      <c r="AX220" s="21">
        <f>AX200-Baseline!AX200</f>
        <v>7.1679650475574306</v>
      </c>
      <c r="AY220" s="21">
        <f>AY200-Baseline!AY200</f>
        <v>7.0737174132673104</v>
      </c>
      <c r="AZ220" s="21">
        <f>AZ200-Baseline!AZ200</f>
        <v>6.9805940287999917</v>
      </c>
      <c r="BA220" s="21">
        <f>BA200-Baseline!BA200</f>
        <v>6.8902777434705698</v>
      </c>
      <c r="BB220" s="21">
        <f>BB200-Baseline!BB200</f>
        <v>6.8013344583005804</v>
      </c>
    </row>
    <row r="221" spans="1:54" outlineLevel="2">
      <c r="A221" s="488"/>
      <c r="B221" s="150" t="s">
        <v>490</v>
      </c>
      <c r="C221" s="19"/>
      <c r="D221" s="135" t="s">
        <v>381</v>
      </c>
      <c r="E221" s="21">
        <f>E201-Baseline!E201</f>
        <v>-2.0348423788406542</v>
      </c>
      <c r="F221" s="21">
        <f>F201-Baseline!F201</f>
        <v>-1.4360727621690543</v>
      </c>
      <c r="G221" s="21">
        <f>G201-Baseline!G201</f>
        <v>-1.2694543782215302</v>
      </c>
      <c r="H221" s="21">
        <f>H201-Baseline!H201</f>
        <v>-1.2408172143176381</v>
      </c>
      <c r="I221" s="21">
        <f>I201-Baseline!I201</f>
        <v>-1.032225349897117</v>
      </c>
      <c r="J221" s="21">
        <f>J201-Baseline!J201</f>
        <v>0.72924553886362808</v>
      </c>
      <c r="K221" s="21">
        <f>K201-Baseline!K201</f>
        <v>0.76629148613264775</v>
      </c>
      <c r="L221" s="21">
        <f>L201-Baseline!L201</f>
        <v>0.80044766740988837</v>
      </c>
      <c r="M221" s="21">
        <f>M201-Baseline!M201</f>
        <v>0.8153693835543887</v>
      </c>
      <c r="N221" s="21">
        <f>N201-Baseline!N201</f>
        <v>0.82566559036230203</v>
      </c>
      <c r="O221" s="21">
        <f>O201-Baseline!O201</f>
        <v>0.83420390298296354</v>
      </c>
      <c r="P221" s="21">
        <f>P201-Baseline!P201</f>
        <v>0.84111686594723523</v>
      </c>
      <c r="Q221" s="21">
        <f>Q201-Baseline!Q201</f>
        <v>0.84652958758695362</v>
      </c>
      <c r="R221" s="21">
        <f>R201-Baseline!R201</f>
        <v>0.8497326814389643</v>
      </c>
      <c r="S221" s="21">
        <f>S201-Baseline!S201</f>
        <v>0.85154829296656942</v>
      </c>
      <c r="T221" s="21">
        <f>T201-Baseline!T201</f>
        <v>0.85222728438674356</v>
      </c>
      <c r="U221" s="21">
        <f>U201-Baseline!U201</f>
        <v>0.85186783343729022</v>
      </c>
      <c r="V221" s="21">
        <f>V201-Baseline!V201</f>
        <v>0.85056237720972305</v>
      </c>
      <c r="W221" s="21">
        <f>W201-Baseline!W201</f>
        <v>0.84839814779985723</v>
      </c>
      <c r="X221" s="21">
        <f>X201-Baseline!X201</f>
        <v>0.84545723798790551</v>
      </c>
      <c r="Y221" s="21">
        <f>Y201-Baseline!Y201</f>
        <v>0.84181700175843854</v>
      </c>
      <c r="Z221" s="21">
        <f>Z201-Baseline!Z201</f>
        <v>0.83755027542063587</v>
      </c>
      <c r="AA221" s="21">
        <f>AA201-Baseline!AA201</f>
        <v>0.83272563708009439</v>
      </c>
      <c r="AB221" s="21">
        <f>AB201-Baseline!AB201</f>
        <v>0.82740759742202652</v>
      </c>
      <c r="AC221" s="21">
        <f>AC201-Baseline!AC201</f>
        <v>8.230087378377938</v>
      </c>
      <c r="AD221" s="21">
        <f>AD201-Baseline!AD201</f>
        <v>8.0779747414713796</v>
      </c>
      <c r="AE221" s="21">
        <f>AE201-Baseline!AE201</f>
        <v>7.9320802398636943</v>
      </c>
      <c r="AF221" s="21">
        <f>AF201-Baseline!AF201</f>
        <v>7.7922100506101231</v>
      </c>
      <c r="AG221" s="21">
        <f>AG201-Baseline!AG201</f>
        <v>7.6581894454912103</v>
      </c>
      <c r="AH221" s="21">
        <f>AH201-Baseline!AH201</f>
        <v>7.529868911894674</v>
      </c>
      <c r="AI221" s="21">
        <f>AI201-Baseline!AI201</f>
        <v>7.407135643835403</v>
      </c>
      <c r="AJ221" s="21">
        <f>AJ201-Baseline!AJ201</f>
        <v>7.3241490797274125</v>
      </c>
      <c r="AK221" s="21">
        <f>AK201-Baseline!AK201</f>
        <v>7.2455689739697604</v>
      </c>
      <c r="AL221" s="21">
        <f>AL201-Baseline!AL201</f>
        <v>7.1713402380475273</v>
      </c>
      <c r="AM221" s="21">
        <f>AM201-Baseline!AM201</f>
        <v>7.0937656595166914</v>
      </c>
      <c r="AN221" s="21">
        <f>AN201-Baseline!AN201</f>
        <v>7.017133014862253</v>
      </c>
      <c r="AO221" s="21">
        <f>AO201-Baseline!AO201</f>
        <v>6.9444838877133535</v>
      </c>
      <c r="AP221" s="21">
        <f>AP201-Baseline!AP201</f>
        <v>6.8757676840396726</v>
      </c>
      <c r="AQ221" s="21">
        <f>AQ201-Baseline!AQ201</f>
        <v>6.8109377598448049</v>
      </c>
      <c r="AR221" s="21">
        <f>AR201-Baseline!AR201</f>
        <v>6.7383536231717116</v>
      </c>
      <c r="AS221" s="21">
        <f>AS201-Baseline!AS201</f>
        <v>6.6445872187979234</v>
      </c>
      <c r="AT221" s="21">
        <f>AT201-Baseline!AT201</f>
        <v>6.5538957878554314</v>
      </c>
      <c r="AU221" s="21">
        <f>AU201-Baseline!AU201</f>
        <v>6.466210431933149</v>
      </c>
      <c r="AV221" s="21">
        <f>AV201-Baseline!AV201</f>
        <v>6.3788224154863471</v>
      </c>
      <c r="AW221" s="21">
        <f>AW201-Baseline!AW201</f>
        <v>6.2886195890667977</v>
      </c>
      <c r="AX221" s="21">
        <f>AX201-Baseline!AX201</f>
        <v>6.2010753350501773</v>
      </c>
      <c r="AY221" s="21">
        <f>AY201-Baseline!AY201</f>
        <v>6.1113177946028898</v>
      </c>
      <c r="AZ221" s="21">
        <f>AZ201-Baseline!AZ201</f>
        <v>6.0225222085255368</v>
      </c>
      <c r="BA221" s="21">
        <f>BA201-Baseline!BA201</f>
        <v>5.9363693529705728</v>
      </c>
      <c r="BB221" s="21">
        <f>BB201-Baseline!BB201</f>
        <v>5.8518175261170455</v>
      </c>
    </row>
    <row r="222" spans="1:54" outlineLevel="2">
      <c r="A222" s="489"/>
      <c r="B222" s="150" t="s">
        <v>491</v>
      </c>
      <c r="C222" s="19"/>
      <c r="D222" s="135" t="s">
        <v>381</v>
      </c>
      <c r="E222" s="21">
        <f>E202-Baseline!E202</f>
        <v>-2.0348423905059931</v>
      </c>
      <c r="F222" s="21">
        <f>F202-Baseline!F202</f>
        <v>-1.4051958789419086</v>
      </c>
      <c r="G222" s="21">
        <f>G202-Baseline!G202</f>
        <v>-1.2317901727905216</v>
      </c>
      <c r="H222" s="21">
        <f>H202-Baseline!H202</f>
        <v>-1.1861982495834535</v>
      </c>
      <c r="I222" s="21">
        <f>I202-Baseline!I202</f>
        <v>-0.95754542821512345</v>
      </c>
      <c r="J222" s="21">
        <f>J202-Baseline!J202</f>
        <v>0.80586236360398544</v>
      </c>
      <c r="K222" s="21">
        <f>K202-Baseline!K202</f>
        <v>0.84490956580658683</v>
      </c>
      <c r="L222" s="21">
        <f>L202-Baseline!L202</f>
        <v>0.88113381077914532</v>
      </c>
      <c r="M222" s="21">
        <f>M202-Baseline!M202</f>
        <v>0.89817201031537941</v>
      </c>
      <c r="N222" s="21">
        <f>N202-Baseline!N202</f>
        <v>0.91065343412490662</v>
      </c>
      <c r="O222" s="21">
        <f>O202-Baseline!O202</f>
        <v>0.92145186519698186</v>
      </c>
      <c r="P222" s="21">
        <f>P202-Baseline!P202</f>
        <v>0.93070272131841492</v>
      </c>
      <c r="Q222" s="21">
        <f>Q202-Baseline!Q202</f>
        <v>0.93853410090588163</v>
      </c>
      <c r="R222" s="21">
        <f>R202-Baseline!R202</f>
        <v>0.94423761361110614</v>
      </c>
      <c r="S222" s="21">
        <f>S202-Baseline!S202</f>
        <v>0.94861858227481122</v>
      </c>
      <c r="T222" s="21">
        <f>T202-Baseline!T202</f>
        <v>0.95195223207688784</v>
      </c>
      <c r="U222" s="21">
        <f>U202-Baseline!U202</f>
        <v>0.95434018842748003</v>
      </c>
      <c r="V222" s="21">
        <f>V202-Baseline!V202</f>
        <v>0.9558784775471274</v>
      </c>
      <c r="W222" s="21">
        <f>W202-Baseline!W202</f>
        <v>0.95665806751722826</v>
      </c>
      <c r="X222" s="21">
        <f>X202-Baseline!X202</f>
        <v>0.9567649346008853</v>
      </c>
      <c r="Y222" s="21">
        <f>Y202-Baseline!Y202</f>
        <v>0.95628047834910213</v>
      </c>
      <c r="Z222" s="21">
        <f>Z202-Baseline!Z202</f>
        <v>0.95528175076632671</v>
      </c>
      <c r="AA222" s="21">
        <f>AA202-Baseline!AA202</f>
        <v>0.95384170680604896</v>
      </c>
      <c r="AB222" s="21">
        <f>AB202-Baseline!AB202</f>
        <v>0.95202942516286981</v>
      </c>
      <c r="AC222" s="21">
        <f>AC202-Baseline!AC202</f>
        <v>9.5117976101146127</v>
      </c>
      <c r="AD222" s="21">
        <f>AD202-Baseline!AD202</f>
        <v>9.3963301425770709</v>
      </c>
      <c r="AE222" s="21">
        <f>AE202-Baseline!AE202</f>
        <v>9.2881868649247679</v>
      </c>
      <c r="AF222" s="21">
        <f>AF202-Baseline!AF202</f>
        <v>9.1871472594025647</v>
      </c>
      <c r="AG222" s="21">
        <f>AG202-Baseline!AG202</f>
        <v>9.0930354573542616</v>
      </c>
      <c r="AH222" s="21">
        <f>AH202-Baseline!AH202</f>
        <v>9.0057392627708026</v>
      </c>
      <c r="AI222" s="21">
        <f>AI202-Baseline!AI202</f>
        <v>8.9252446346195029</v>
      </c>
      <c r="AJ222" s="21">
        <f>AJ202-Baseline!AJ202</f>
        <v>8.8933025162058357</v>
      </c>
      <c r="AK222" s="21">
        <f>AK202-Baseline!AK202</f>
        <v>8.8674966697687694</v>
      </c>
      <c r="AL222" s="21">
        <f>AL202-Baseline!AL202</f>
        <v>8.8478392529123937</v>
      </c>
      <c r="AM222" s="21">
        <f>AM202-Baseline!AM202</f>
        <v>8.8157753016878075</v>
      </c>
      <c r="AN222" s="21">
        <f>AN202-Baseline!AN202</f>
        <v>8.7817652630573377</v>
      </c>
      <c r="AO222" s="21">
        <f>AO202-Baseline!AO202</f>
        <v>8.7533151276053189</v>
      </c>
      <c r="AP222" s="21">
        <f>AP202-Baseline!AP202</f>
        <v>8.7304331431338511</v>
      </c>
      <c r="AQ222" s="21">
        <f>AQ202-Baseline!AQ202</f>
        <v>8.7131341015440427</v>
      </c>
      <c r="AR222" s="21">
        <f>AR202-Baseline!AR202</f>
        <v>8.6735628488940222</v>
      </c>
      <c r="AS222" s="21">
        <f>AS202-Baseline!AS202</f>
        <v>8.5793290403227758</v>
      </c>
      <c r="AT222" s="21">
        <f>AT202-Baseline!AT202</f>
        <v>8.4887321758804717</v>
      </c>
      <c r="AU222" s="21">
        <f>AU202-Baseline!AU202</f>
        <v>8.4017198099589336</v>
      </c>
      <c r="AV222" s="21">
        <f>AV202-Baseline!AV202</f>
        <v>8.3118135961499462</v>
      </c>
      <c r="AW222" s="21">
        <f>AW202-Baseline!AW202</f>
        <v>8.2115006166728364</v>
      </c>
      <c r="AX222" s="21">
        <f>AX202-Baseline!AX202</f>
        <v>8.1141768601405602</v>
      </c>
      <c r="AY222" s="21">
        <f>AY202-Baseline!AY202</f>
        <v>8.0149745672993475</v>
      </c>
      <c r="AZ222" s="21">
        <f>AZ202-Baseline!AZ202</f>
        <v>7.9170726809965259</v>
      </c>
      <c r="BA222" s="21">
        <f>BA202-Baseline!BA202</f>
        <v>7.8221552641610828</v>
      </c>
      <c r="BB222" s="21">
        <f>BB202-Baseline!BB202</f>
        <v>7.7284043042234032</v>
      </c>
    </row>
    <row r="223" spans="1:54" outlineLevel="2">
      <c r="B223" s="19"/>
      <c r="C223" s="19"/>
      <c r="D223" s="19"/>
      <c r="E223" s="15"/>
    </row>
    <row r="224" spans="1:54" outlineLevel="2">
      <c r="A224" s="487" t="s">
        <v>492</v>
      </c>
      <c r="B224" s="150" t="s">
        <v>489</v>
      </c>
      <c r="C224" s="19"/>
      <c r="D224" s="135" t="s">
        <v>381</v>
      </c>
      <c r="E224" s="21">
        <f>E204-Baseline!E204</f>
        <v>-2.0348423846548904</v>
      </c>
      <c r="F224" s="21">
        <f>F204-Baseline!F204</f>
        <v>-3.4554476017937823</v>
      </c>
      <c r="G224" s="21">
        <f>G204-Baseline!G204</f>
        <v>-4.7060805124079224</v>
      </c>
      <c r="H224" s="21">
        <f>H204-Baseline!H204</f>
        <v>-5.9196808650320563</v>
      </c>
      <c r="I224" s="21">
        <f>I204-Baseline!I204</f>
        <v>-6.9145622982904982</v>
      </c>
      <c r="J224" s="21">
        <f>J204-Baseline!J204</f>
        <v>-6.1468915355305285</v>
      </c>
      <c r="K224" s="21">
        <f>K204-Baseline!K204</f>
        <v>-5.3413317308482178</v>
      </c>
      <c r="L224" s="21">
        <f>L204-Baseline!L204</f>
        <v>-4.5005029253628095</v>
      </c>
      <c r="M224" s="21">
        <f>M204-Baseline!M204</f>
        <v>-3.6436322894239908</v>
      </c>
      <c r="N224" s="21">
        <f>N204-Baseline!N204</f>
        <v>-2.7755922920688789</v>
      </c>
      <c r="O224" s="21">
        <f>O204-Baseline!O204</f>
        <v>-1.8978613965118569</v>
      </c>
      <c r="P224" s="21">
        <f>P204-Baseline!P204</f>
        <v>-1.0120457171515795</v>
      </c>
      <c r="Q224" s="21">
        <f>Q204-Baseline!Q204</f>
        <v>-0.11962575379394025</v>
      </c>
      <c r="R224" s="21">
        <f>R204-Baseline!R204</f>
        <v>0.77748394837229284</v>
      </c>
      <c r="S224" s="21">
        <f>S204-Baseline!S204</f>
        <v>1.6776548393103923</v>
      </c>
      <c r="T224" s="21">
        <f>T204-Baseline!T204</f>
        <v>2.5797722737381434</v>
      </c>
      <c r="U224" s="21">
        <f>U204-Baseline!U204</f>
        <v>3.4828203299422853</v>
      </c>
      <c r="V224" s="21">
        <f>V204-Baseline!V204</f>
        <v>4.3861657439553881</v>
      </c>
      <c r="W224" s="21">
        <f>W204-Baseline!W204</f>
        <v>5.288687381812764</v>
      </c>
      <c r="X224" s="21">
        <f>X204-Baseline!X204</f>
        <v>6.1899300008101932</v>
      </c>
      <c r="Y224" s="21">
        <f>Y204-Baseline!Y204</f>
        <v>7.0889258274838767</v>
      </c>
      <c r="Z224" s="21">
        <f>Z204-Baseline!Z204</f>
        <v>7.9853789464825979</v>
      </c>
      <c r="AA224" s="21">
        <f>AA204-Baseline!AA204</f>
        <v>8.8787657299195928</v>
      </c>
      <c r="AB224" s="21">
        <f>AB204-Baseline!AB204</f>
        <v>9.7686279550657389</v>
      </c>
      <c r="AC224" s="21">
        <f>AC204-Baseline!AC204</f>
        <v>18.641243052128061</v>
      </c>
      <c r="AD224" s="21">
        <f>AD204-Baseline!AD204</f>
        <v>27.380324951744001</v>
      </c>
      <c r="AE224" s="21">
        <f>AE204-Baseline!AE204</f>
        <v>35.992902319173822</v>
      </c>
      <c r="AF224" s="21">
        <f>AF204-Baseline!AF204</f>
        <v>44.485438596290862</v>
      </c>
      <c r="AG224" s="21">
        <f>AG204-Baseline!AG204</f>
        <v>52.864294902799315</v>
      </c>
      <c r="AH224" s="21">
        <f>AH204-Baseline!AH204</f>
        <v>61.135750417918132</v>
      </c>
      <c r="AI224" s="21">
        <f>AI204-Baseline!AI204</f>
        <v>69.30603569283403</v>
      </c>
      <c r="AJ224" s="21">
        <f>AJ204-Baseline!AJ204</f>
        <v>77.419341455952349</v>
      </c>
      <c r="AK224" s="21">
        <f>AK204-Baseline!AK204</f>
        <v>85.480939452897815</v>
      </c>
      <c r="AL224" s="21">
        <f>AL204-Baseline!AL204</f>
        <v>93.496099901096727</v>
      </c>
      <c r="AM224" s="21">
        <f>AM204-Baseline!AM204</f>
        <v>101.4569327286174</v>
      </c>
      <c r="AN224" s="21">
        <f>AN204-Baseline!AN204</f>
        <v>109.362935667682</v>
      </c>
      <c r="AO224" s="21">
        <f>AO204-Baseline!AO204</f>
        <v>117.21889263526487</v>
      </c>
      <c r="AP224" s="21">
        <f>AP204-Baseline!AP204</f>
        <v>125.02956786584957</v>
      </c>
      <c r="AQ224" s="21">
        <f>AQ204-Baseline!AQ204</f>
        <v>132.79971274821696</v>
      </c>
      <c r="AR224" s="21">
        <f>AR204-Baseline!AR204</f>
        <v>140.51425881616683</v>
      </c>
      <c r="AS224" s="21">
        <f>AS204-Baseline!AS204</f>
        <v>148.1351326235806</v>
      </c>
      <c r="AT224" s="21">
        <f>AT204-Baseline!AT204</f>
        <v>155.66568484004165</v>
      </c>
      <c r="AU224" s="21">
        <f>AU204-Baseline!AU204</f>
        <v>163.10920638706307</v>
      </c>
      <c r="AV224" s="21">
        <f>AV204-Baseline!AV204</f>
        <v>170.46437600235322</v>
      </c>
      <c r="AW224" s="21">
        <f>AW204-Baseline!AW204</f>
        <v>177.7245353594958</v>
      </c>
      <c r="AX224" s="21">
        <f>AX204-Baseline!AX204</f>
        <v>184.89250040705338</v>
      </c>
      <c r="AY224" s="21">
        <f>AY204-Baseline!AY204</f>
        <v>191.96621782032071</v>
      </c>
      <c r="AZ224" s="21">
        <f>AZ204-Baseline!AZ204</f>
        <v>198.94681184912065</v>
      </c>
      <c r="BA224" s="21">
        <f>BA204-Baseline!BA204</f>
        <v>205.83708959259116</v>
      </c>
      <c r="BB224" s="21">
        <f>BB204-Baseline!BB204</f>
        <v>212.63842405089167</v>
      </c>
    </row>
    <row r="225" spans="1:54" outlineLevel="2">
      <c r="A225" s="488"/>
      <c r="B225" s="150" t="s">
        <v>490</v>
      </c>
      <c r="C225" s="19"/>
      <c r="D225" s="135" t="s">
        <v>381</v>
      </c>
      <c r="E225" s="21">
        <f>E205-Baseline!E205</f>
        <v>-2.0348423788406542</v>
      </c>
      <c r="F225" s="21">
        <f>F205-Baseline!F205</f>
        <v>-3.4709151410097068</v>
      </c>
      <c r="G225" s="21">
        <f>G205-Baseline!G205</f>
        <v>-4.7403695192312369</v>
      </c>
      <c r="H225" s="21">
        <f>H205-Baseline!H205</f>
        <v>-5.9811867335488778</v>
      </c>
      <c r="I225" s="21">
        <f>I205-Baseline!I205</f>
        <v>-7.0134120834459921</v>
      </c>
      <c r="J225" s="21">
        <f>J205-Baseline!J205</f>
        <v>-6.2841665445823622</v>
      </c>
      <c r="K225" s="21">
        <f>K205-Baseline!K205</f>
        <v>-5.5178750584497109</v>
      </c>
      <c r="L225" s="21">
        <f>L205-Baseline!L205</f>
        <v>-4.7174273910398199</v>
      </c>
      <c r="M225" s="21">
        <f>M205-Baseline!M205</f>
        <v>-3.9020580074854294</v>
      </c>
      <c r="N225" s="21">
        <f>N205-Baseline!N205</f>
        <v>-3.0763924171231309</v>
      </c>
      <c r="O225" s="21">
        <f>O205-Baseline!O205</f>
        <v>-2.2421885141401674</v>
      </c>
      <c r="P225" s="21">
        <f>P205-Baseline!P205</f>
        <v>-1.4010716481929251</v>
      </c>
      <c r="Q225" s="21">
        <f>Q205-Baseline!Q205</f>
        <v>-0.5545420606059821</v>
      </c>
      <c r="R225" s="21">
        <f>R205-Baseline!R205</f>
        <v>0.29519062083298309</v>
      </c>
      <c r="S225" s="21">
        <f>S205-Baseline!S205</f>
        <v>1.1467389137995525</v>
      </c>
      <c r="T225" s="21">
        <f>T205-Baseline!T205</f>
        <v>1.9989661981862952</v>
      </c>
      <c r="U225" s="21">
        <f>U205-Baseline!U205</f>
        <v>2.8508340316235774</v>
      </c>
      <c r="V225" s="21">
        <f>V205-Baseline!V205</f>
        <v>3.701396408833304</v>
      </c>
      <c r="W225" s="21">
        <f>W205-Baseline!W205</f>
        <v>4.5497945566331595</v>
      </c>
      <c r="X225" s="21">
        <f>X205-Baseline!X205</f>
        <v>5.3952517946210605</v>
      </c>
      <c r="Y225" s="21">
        <f>Y205-Baseline!Y205</f>
        <v>6.2370687963795035</v>
      </c>
      <c r="Z225" s="21">
        <f>Z205-Baseline!Z205</f>
        <v>7.0746190718001287</v>
      </c>
      <c r="AA225" s="21">
        <f>AA205-Baseline!AA205</f>
        <v>7.9073447088802311</v>
      </c>
      <c r="AB225" s="21">
        <f>AB205-Baseline!AB205</f>
        <v>8.734752306302255</v>
      </c>
      <c r="AC225" s="21">
        <f>AC205-Baseline!AC205</f>
        <v>16.964839684680214</v>
      </c>
      <c r="AD225" s="21">
        <f>AD205-Baseline!AD205</f>
        <v>25.042814426151608</v>
      </c>
      <c r="AE225" s="21">
        <f>AE205-Baseline!AE205</f>
        <v>32.974894666015302</v>
      </c>
      <c r="AF225" s="21">
        <f>AF205-Baseline!AF205</f>
        <v>40.767104716625454</v>
      </c>
      <c r="AG225" s="21">
        <f>AG205-Baseline!AG205</f>
        <v>48.425294162116643</v>
      </c>
      <c r="AH225" s="21">
        <f>AH205-Baseline!AH205</f>
        <v>55.955163074011296</v>
      </c>
      <c r="AI225" s="21">
        <f>AI205-Baseline!AI205</f>
        <v>63.362298717846727</v>
      </c>
      <c r="AJ225" s="21">
        <f>AJ205-Baseline!AJ205</f>
        <v>70.686447797574147</v>
      </c>
      <c r="AK225" s="21">
        <f>AK205-Baseline!AK205</f>
        <v>77.932016771543886</v>
      </c>
      <c r="AL225" s="21">
        <f>AL205-Baseline!AL205</f>
        <v>85.103357009591377</v>
      </c>
      <c r="AM225" s="21">
        <f>AM205-Baseline!AM205</f>
        <v>92.197122669108126</v>
      </c>
      <c r="AN225" s="21">
        <f>AN205-Baseline!AN205</f>
        <v>99.214255683970464</v>
      </c>
      <c r="AO225" s="21">
        <f>AO205-Baseline!AO205</f>
        <v>106.15873957168378</v>
      </c>
      <c r="AP225" s="21">
        <f>AP205-Baseline!AP205</f>
        <v>113.03450725572338</v>
      </c>
      <c r="AQ225" s="21">
        <f>AQ205-Baseline!AQ205</f>
        <v>119.8454450155682</v>
      </c>
      <c r="AR225" s="21">
        <f>AR205-Baseline!AR205</f>
        <v>126.58379863873984</v>
      </c>
      <c r="AS225" s="21">
        <f>AS205-Baseline!AS205</f>
        <v>133.22838585753777</v>
      </c>
      <c r="AT225" s="21">
        <f>AT205-Baseline!AT205</f>
        <v>139.78228164539325</v>
      </c>
      <c r="AU225" s="21">
        <f>AU205-Baseline!AU205</f>
        <v>146.24849207732632</v>
      </c>
      <c r="AV225" s="21">
        <f>AV205-Baseline!AV205</f>
        <v>152.62731449281262</v>
      </c>
      <c r="AW225" s="21">
        <f>AW205-Baseline!AW205</f>
        <v>158.91593408187941</v>
      </c>
      <c r="AX225" s="21">
        <f>AX205-Baseline!AX205</f>
        <v>165.11700941692959</v>
      </c>
      <c r="AY225" s="21">
        <f>AY205-Baseline!AY205</f>
        <v>171.22832721153247</v>
      </c>
      <c r="AZ225" s="21">
        <f>AZ205-Baseline!AZ205</f>
        <v>177.25084942005799</v>
      </c>
      <c r="BA225" s="21">
        <f>BA205-Baseline!BA205</f>
        <v>183.18721877302869</v>
      </c>
      <c r="BB225" s="21">
        <f>BB205-Baseline!BB205</f>
        <v>189.03903629914566</v>
      </c>
    </row>
    <row r="226" spans="1:54" outlineLevel="2">
      <c r="A226" s="489"/>
      <c r="B226" s="150" t="s">
        <v>491</v>
      </c>
      <c r="C226" s="19"/>
      <c r="D226" s="135" t="s">
        <v>381</v>
      </c>
      <c r="E226" s="21">
        <f>E206-Baseline!E206</f>
        <v>-2.0348423905059931</v>
      </c>
      <c r="F226" s="21">
        <f>F206-Baseline!F206</f>
        <v>-3.4400382694479035</v>
      </c>
      <c r="G226" s="21">
        <f>G206-Baseline!G206</f>
        <v>-4.6718284422384286</v>
      </c>
      <c r="H226" s="21">
        <f>H206-Baseline!H206</f>
        <v>-5.858026691821884</v>
      </c>
      <c r="I226" s="21">
        <f>I206-Baseline!I206</f>
        <v>-6.8155721200370039</v>
      </c>
      <c r="J226" s="21">
        <f>J206-Baseline!J206</f>
        <v>-6.0097097564330184</v>
      </c>
      <c r="K226" s="21">
        <f>K206-Baseline!K206</f>
        <v>-5.1648001906264369</v>
      </c>
      <c r="L226" s="21">
        <f>L206-Baseline!L206</f>
        <v>-4.2836663798472898</v>
      </c>
      <c r="M226" s="21">
        <f>M206-Baseline!M206</f>
        <v>-3.3854943695319122</v>
      </c>
      <c r="N226" s="21">
        <f>N206-Baseline!N206</f>
        <v>-2.4748409354070162</v>
      </c>
      <c r="O226" s="21">
        <f>O206-Baseline!O206</f>
        <v>-1.5533890702100308</v>
      </c>
      <c r="P226" s="21">
        <f>P206-Baseline!P206</f>
        <v>-0.62268634889161945</v>
      </c>
      <c r="Q226" s="21">
        <f>Q206-Baseline!Q206</f>
        <v>0.31584775201426396</v>
      </c>
      <c r="R226" s="21">
        <f>R206-Baseline!R206</f>
        <v>1.2600853656253719</v>
      </c>
      <c r="S226" s="21">
        <f>S206-Baseline!S206</f>
        <v>2.208703947900176</v>
      </c>
      <c r="T226" s="21">
        <f>T206-Baseline!T206</f>
        <v>3.1606561799770532</v>
      </c>
      <c r="U226" s="21">
        <f>U206-Baseline!U206</f>
        <v>4.1149963684045474</v>
      </c>
      <c r="V226" s="21">
        <f>V206-Baseline!V206</f>
        <v>5.0708748459516642</v>
      </c>
      <c r="W226" s="21">
        <f>W206-Baseline!W206</f>
        <v>6.0275329134688889</v>
      </c>
      <c r="X226" s="21">
        <f>X206-Baseline!X206</f>
        <v>6.9842978480697866</v>
      </c>
      <c r="Y226" s="21">
        <f>Y206-Baseline!Y206</f>
        <v>7.9405783264188869</v>
      </c>
      <c r="Z226" s="21">
        <f>Z206-Baseline!Z206</f>
        <v>8.8958600771852048</v>
      </c>
      <c r="AA226" s="21">
        <f>AA206-Baseline!AA206</f>
        <v>9.8497017839912644</v>
      </c>
      <c r="AB226" s="21">
        <f>AB206-Baseline!AB206</f>
        <v>10.801731209154127</v>
      </c>
      <c r="AC226" s="21">
        <f>AC206-Baseline!AC206</f>
        <v>20.313528819268754</v>
      </c>
      <c r="AD226" s="21">
        <f>AD206-Baseline!AD206</f>
        <v>29.709858961845839</v>
      </c>
      <c r="AE226" s="21">
        <f>AE206-Baseline!AE206</f>
        <v>38.998045826770579</v>
      </c>
      <c r="AF226" s="21">
        <f>AF206-Baseline!AF206</f>
        <v>48.185193086173058</v>
      </c>
      <c r="AG226" s="21">
        <f>AG206-Baseline!AG206</f>
        <v>57.278228543527234</v>
      </c>
      <c r="AH226" s="21">
        <f>AH206-Baseline!AH206</f>
        <v>66.283967806297937</v>
      </c>
      <c r="AI226" s="21">
        <f>AI206-Baseline!AI206</f>
        <v>75.20921244091744</v>
      </c>
      <c r="AJ226" s="21">
        <f>AJ206-Baseline!AJ206</f>
        <v>84.102514957123276</v>
      </c>
      <c r="AK226" s="21">
        <f>AK206-Baseline!AK206</f>
        <v>92.97001162689196</v>
      </c>
      <c r="AL226" s="21">
        <f>AL206-Baseline!AL206</f>
        <v>101.81785087980438</v>
      </c>
      <c r="AM226" s="21">
        <f>AM206-Baseline!AM206</f>
        <v>110.63362618149222</v>
      </c>
      <c r="AN226" s="21">
        <f>AN206-Baseline!AN206</f>
        <v>119.41539144454964</v>
      </c>
      <c r="AO226" s="21">
        <f>AO206-Baseline!AO206</f>
        <v>128.16870657215509</v>
      </c>
      <c r="AP226" s="21">
        <f>AP206-Baseline!AP206</f>
        <v>136.89913971528881</v>
      </c>
      <c r="AQ226" s="21">
        <f>AQ206-Baseline!AQ206</f>
        <v>145.61227381683284</v>
      </c>
      <c r="AR226" s="21">
        <f>AR206-Baseline!AR206</f>
        <v>154.28583666572672</v>
      </c>
      <c r="AS226" s="21">
        <f>AS206-Baseline!AS206</f>
        <v>162.86516570604954</v>
      </c>
      <c r="AT226" s="21">
        <f>AT206-Baseline!AT206</f>
        <v>171.35389788192992</v>
      </c>
      <c r="AU226" s="21">
        <f>AU206-Baseline!AU206</f>
        <v>179.75561769188903</v>
      </c>
      <c r="AV226" s="21">
        <f>AV206-Baseline!AV206</f>
        <v>188.06743128803896</v>
      </c>
      <c r="AW226" s="21">
        <f>AW206-Baseline!AW206</f>
        <v>196.27893190471195</v>
      </c>
      <c r="AX226" s="21">
        <f>AX206-Baseline!AX206</f>
        <v>204.39310876485229</v>
      </c>
      <c r="AY226" s="21">
        <f>AY206-Baseline!AY206</f>
        <v>212.40808333215159</v>
      </c>
      <c r="AZ226" s="21">
        <f>AZ206-Baseline!AZ206</f>
        <v>220.32515601314799</v>
      </c>
      <c r="BA226" s="21">
        <f>BA206-Baseline!BA206</f>
        <v>228.1473112773092</v>
      </c>
      <c r="BB226" s="21">
        <f>BB206-Baseline!BB206</f>
        <v>235.87571558153286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6">
    <mergeCell ref="D31:G32"/>
    <mergeCell ref="D38:G38"/>
    <mergeCell ref="D39:G39"/>
    <mergeCell ref="D40:G40"/>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7:G37"/>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C58:C63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6" spans="1:19">
      <c r="A6" s="4" t="s">
        <v>500</v>
      </c>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76" t="s">
        <v>503</v>
      </c>
      <c r="C23" s="476"/>
      <c r="D23" s="476"/>
      <c r="E23" s="476"/>
      <c r="F23" s="476"/>
      <c r="G23" s="476"/>
      <c r="H23" s="476"/>
      <c r="I23" s="476"/>
      <c r="J23" s="476"/>
      <c r="K23" s="476"/>
      <c r="L23" s="476"/>
      <c r="M23" s="476"/>
      <c r="N23" s="476"/>
      <c r="O23" s="476"/>
      <c r="P23" s="476"/>
      <c r="Q23" s="476"/>
      <c r="R23" s="476"/>
      <c r="S23" s="476"/>
    </row>
    <row r="24" spans="1:19">
      <c r="A24" s="158" t="s">
        <v>484</v>
      </c>
      <c r="B24" s="476" t="s">
        <v>504</v>
      </c>
      <c r="C24" s="476"/>
      <c r="D24" s="476"/>
      <c r="E24" s="476"/>
      <c r="F24" s="476"/>
      <c r="G24" s="476"/>
      <c r="H24" s="476"/>
      <c r="I24" s="476"/>
      <c r="J24" s="476"/>
      <c r="K24" s="476"/>
      <c r="L24" s="476"/>
      <c r="M24" s="476"/>
      <c r="N24" s="476"/>
      <c r="O24" s="476"/>
      <c r="P24" s="476"/>
      <c r="Q24" s="476"/>
      <c r="R24" s="476"/>
      <c r="S24" s="476"/>
    </row>
    <row r="25" spans="1:19">
      <c r="A25" s="159" t="s">
        <v>387</v>
      </c>
      <c r="B25" s="476" t="s">
        <v>505</v>
      </c>
      <c r="C25" s="476"/>
      <c r="D25" s="476"/>
      <c r="E25" s="476"/>
      <c r="F25" s="476"/>
      <c r="G25" s="476"/>
      <c r="H25" s="476"/>
      <c r="I25" s="476"/>
      <c r="J25" s="476"/>
      <c r="K25" s="476"/>
      <c r="L25" s="476"/>
      <c r="M25" s="476"/>
      <c r="N25" s="476"/>
      <c r="O25" s="476"/>
      <c r="P25" s="476"/>
      <c r="Q25" s="476"/>
      <c r="R25" s="476"/>
      <c r="S25" s="476"/>
    </row>
    <row r="26" spans="1:19">
      <c r="A26" s="159" t="s">
        <v>463</v>
      </c>
      <c r="B26" s="476" t="s">
        <v>505</v>
      </c>
      <c r="C26" s="476"/>
      <c r="D26" s="476"/>
      <c r="E26" s="476"/>
      <c r="F26" s="476"/>
      <c r="G26" s="476"/>
      <c r="H26" s="476"/>
      <c r="I26" s="476"/>
      <c r="J26" s="476"/>
      <c r="K26" s="476"/>
      <c r="L26" s="476"/>
      <c r="M26" s="476"/>
      <c r="N26" s="476"/>
      <c r="O26" s="476"/>
      <c r="P26" s="476"/>
      <c r="Q26" s="476"/>
      <c r="R26" s="476"/>
      <c r="S26" s="476"/>
    </row>
    <row r="27" spans="1:19">
      <c r="A27" s="159" t="s">
        <v>464</v>
      </c>
      <c r="B27" s="476" t="s">
        <v>505</v>
      </c>
      <c r="C27" s="476"/>
      <c r="D27" s="476"/>
      <c r="E27" s="476"/>
      <c r="F27" s="476"/>
      <c r="G27" s="476"/>
      <c r="H27" s="476"/>
      <c r="I27" s="476"/>
      <c r="J27" s="476"/>
      <c r="K27" s="476"/>
      <c r="L27" s="476"/>
      <c r="M27" s="476"/>
      <c r="N27" s="476"/>
      <c r="O27" s="476"/>
      <c r="P27" s="476"/>
      <c r="Q27" s="476"/>
      <c r="R27" s="476"/>
      <c r="S27" s="476"/>
    </row>
    <row r="31" spans="1:19">
      <c r="A31" s="4" t="s">
        <v>506</v>
      </c>
    </row>
    <row r="32" spans="1:19">
      <c r="A32" t="s">
        <v>507</v>
      </c>
    </row>
    <row r="34" spans="1:1">
      <c r="A34" s="4"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22" zoomScale="85" zoomScaleNormal="85" workbookViewId="0">
      <selection activeCell="H34" sqref="H3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323" t="s">
        <v>170</v>
      </c>
      <c r="E4" s="53" t="s">
        <v>338</v>
      </c>
      <c r="F4" s="91">
        <v>45632</v>
      </c>
      <c r="G4" s="28"/>
      <c r="H4" s="10"/>
      <c r="I4" s="421"/>
      <c r="J4" s="422"/>
      <c r="K4" s="422"/>
      <c r="L4" s="422"/>
      <c r="M4" s="422"/>
      <c r="N4" s="423"/>
      <c r="P4" s="427"/>
      <c r="Q4" s="428"/>
      <c r="R4" s="428"/>
      <c r="S4" s="428"/>
      <c r="T4" s="428"/>
      <c r="U4" s="429"/>
    </row>
    <row r="5" spans="1:21" outlineLevel="1">
      <c r="A5" s="13" t="s">
        <v>339</v>
      </c>
      <c r="B5" s="318" t="s">
        <v>340</v>
      </c>
      <c r="E5" s="14"/>
      <c r="H5" s="10"/>
      <c r="I5" s="430" t="s">
        <v>560</v>
      </c>
      <c r="J5" s="431"/>
      <c r="K5" s="431"/>
      <c r="L5" s="431"/>
      <c r="M5" s="431"/>
      <c r="N5" s="432"/>
      <c r="P5" s="430" t="s">
        <v>561</v>
      </c>
      <c r="Q5" s="442"/>
      <c r="R5" s="442"/>
      <c r="S5" s="442"/>
      <c r="T5" s="442"/>
      <c r="U5" s="443"/>
    </row>
    <row r="6" spans="1:21" outlineLevel="1">
      <c r="A6" s="13" t="s">
        <v>342</v>
      </c>
      <c r="B6" s="88" t="s">
        <v>343</v>
      </c>
      <c r="E6" s="53" t="s">
        <v>344</v>
      </c>
      <c r="F6" s="90" t="s">
        <v>345</v>
      </c>
      <c r="H6" s="10"/>
      <c r="I6" s="433"/>
      <c r="J6" s="434"/>
      <c r="K6" s="434"/>
      <c r="L6" s="434"/>
      <c r="M6" s="434"/>
      <c r="N6" s="435"/>
      <c r="P6" s="444"/>
      <c r="Q6" s="445"/>
      <c r="R6" s="445"/>
      <c r="S6" s="445"/>
      <c r="T6" s="445"/>
      <c r="U6" s="446"/>
    </row>
    <row r="7" spans="1:21" outlineLevel="1">
      <c r="A7" s="13" t="s">
        <v>346</v>
      </c>
      <c r="B7" s="88" t="s">
        <v>173</v>
      </c>
      <c r="E7" s="14"/>
      <c r="H7" s="10"/>
      <c r="I7" s="433"/>
      <c r="J7" s="434"/>
      <c r="K7" s="434"/>
      <c r="L7" s="434"/>
      <c r="M7" s="434"/>
      <c r="N7" s="435"/>
      <c r="P7" s="444"/>
      <c r="Q7" s="445"/>
      <c r="R7" s="445"/>
      <c r="S7" s="445"/>
      <c r="T7" s="445"/>
      <c r="U7" s="446"/>
    </row>
    <row r="8" spans="1:21" ht="41" outlineLevel="1" thickBot="1">
      <c r="A8" s="34" t="s">
        <v>347</v>
      </c>
      <c r="B8" s="89" t="s">
        <v>348</v>
      </c>
      <c r="E8" s="14"/>
      <c r="H8" s="10"/>
      <c r="I8" s="433"/>
      <c r="J8" s="434"/>
      <c r="K8" s="434"/>
      <c r="L8" s="434"/>
      <c r="M8" s="434"/>
      <c r="N8" s="435"/>
      <c r="P8" s="444"/>
      <c r="Q8" s="445"/>
      <c r="R8" s="445"/>
      <c r="S8" s="445"/>
      <c r="T8" s="445"/>
      <c r="U8" s="446"/>
    </row>
    <row r="9" spans="1:21" outlineLevel="1">
      <c r="E9" s="14"/>
      <c r="H9" s="10"/>
      <c r="I9" s="433"/>
      <c r="J9" s="434"/>
      <c r="K9" s="434"/>
      <c r="L9" s="434"/>
      <c r="M9" s="434"/>
      <c r="N9" s="435"/>
      <c r="P9" s="444"/>
      <c r="Q9" s="445"/>
      <c r="R9" s="445"/>
      <c r="S9" s="445"/>
      <c r="T9" s="445"/>
      <c r="U9" s="446"/>
    </row>
    <row r="10" spans="1:21" ht="14" outlineLevel="1" thickBot="1">
      <c r="A10" s="32" t="s">
        <v>349</v>
      </c>
      <c r="B10" s="35">
        <f>Baseline!B10</f>
        <v>2027</v>
      </c>
      <c r="E10" s="14"/>
      <c r="H10" s="10"/>
      <c r="I10" s="433"/>
      <c r="J10" s="434"/>
      <c r="K10" s="434"/>
      <c r="L10" s="434"/>
      <c r="M10" s="434"/>
      <c r="N10" s="435"/>
      <c r="P10" s="444"/>
      <c r="Q10" s="445"/>
      <c r="R10" s="445"/>
      <c r="S10" s="445"/>
      <c r="T10" s="445"/>
      <c r="U10" s="446"/>
    </row>
    <row r="11" spans="1:21" outlineLevel="1">
      <c r="A11" s="16"/>
      <c r="H11" s="10"/>
      <c r="I11" s="433"/>
      <c r="J11" s="434"/>
      <c r="K11" s="434"/>
      <c r="L11" s="434"/>
      <c r="M11" s="434"/>
      <c r="N11" s="435"/>
      <c r="P11" s="444"/>
      <c r="Q11" s="445"/>
      <c r="R11" s="445"/>
      <c r="S11" s="445"/>
      <c r="T11" s="445"/>
      <c r="U11" s="446"/>
    </row>
    <row r="12" spans="1:21" ht="40.5" outlineLevel="1">
      <c r="A12" s="26" t="s">
        <v>350</v>
      </c>
      <c r="B12" s="26" t="s">
        <v>351</v>
      </c>
      <c r="C12" s="26" t="s">
        <v>352</v>
      </c>
      <c r="D12" s="26" t="s">
        <v>353</v>
      </c>
      <c r="E12" s="26" t="s">
        <v>354</v>
      </c>
      <c r="F12" s="26" t="s">
        <v>355</v>
      </c>
      <c r="G12" s="26" t="s">
        <v>356</v>
      </c>
      <c r="I12" s="433"/>
      <c r="J12" s="434"/>
      <c r="K12" s="434"/>
      <c r="L12" s="434"/>
      <c r="M12" s="434"/>
      <c r="N12" s="435"/>
      <c r="P12" s="444"/>
      <c r="Q12" s="445"/>
      <c r="R12" s="445"/>
      <c r="S12" s="445"/>
      <c r="T12" s="445"/>
      <c r="U12" s="446"/>
    </row>
    <row r="13" spans="1:21" outlineLevel="1">
      <c r="A13" s="58">
        <v>2035</v>
      </c>
      <c r="B13" s="21">
        <f t="shared" ref="B13:B18" si="0">INDEX($E$204:$AW$204,1,MATCH($A13,$E$53:$BB$53,0))</f>
        <v>-74.213239674330566</v>
      </c>
      <c r="C13" s="21">
        <f>B13-Baseline!B13</f>
        <v>-0.41095299692655374</v>
      </c>
      <c r="D13" s="21">
        <f t="shared" ref="D13:D18" si="1">INDEX($E$205:$AW$205,1,MATCH($A13,$E$53:$BB$53,0))</f>
        <v>-59.850464113777555</v>
      </c>
      <c r="E13" s="21">
        <f>D13-Baseline!D13</f>
        <v>-0.66937871381409764</v>
      </c>
      <c r="F13" s="21">
        <f t="shared" ref="F13:F18" si="2">INDEX($E$206:$AW$206,1,MATCH($A13,$E$53:$BB$53,0))</f>
        <v>-88.574772240835387</v>
      </c>
      <c r="G13" s="21">
        <f>F13-Baseline!F13</f>
        <v>-0.15281507821578089</v>
      </c>
      <c r="I13" s="433"/>
      <c r="J13" s="434"/>
      <c r="K13" s="434"/>
      <c r="L13" s="434"/>
      <c r="M13" s="434"/>
      <c r="N13" s="435"/>
      <c r="P13" s="444"/>
      <c r="Q13" s="445"/>
      <c r="R13" s="445"/>
      <c r="S13" s="445"/>
      <c r="T13" s="445"/>
      <c r="U13" s="446"/>
    </row>
    <row r="14" spans="1:21" outlineLevel="1">
      <c r="A14" s="58">
        <v>2040</v>
      </c>
      <c r="B14" s="21">
        <f t="shared" si="0"/>
        <v>-110.52134644404472</v>
      </c>
      <c r="C14" s="21">
        <f>B14-Baseline!B14</f>
        <v>3.909432965315716</v>
      </c>
      <c r="D14" s="21">
        <f t="shared" si="1"/>
        <v>-87.728530088146201</v>
      </c>
      <c r="E14" s="21">
        <f>D14-Baseline!D14</f>
        <v>3.4271396371377421</v>
      </c>
      <c r="F14" s="21">
        <f t="shared" si="2"/>
        <v>-133.33599876254632</v>
      </c>
      <c r="G14" s="21">
        <f>F14-Baseline!F14</f>
        <v>4.3920343832052708</v>
      </c>
      <c r="I14" s="433"/>
      <c r="J14" s="434"/>
      <c r="K14" s="434"/>
      <c r="L14" s="434"/>
      <c r="M14" s="434"/>
      <c r="N14" s="435"/>
      <c r="P14" s="444"/>
      <c r="Q14" s="445"/>
      <c r="R14" s="445"/>
      <c r="S14" s="445"/>
      <c r="T14" s="445"/>
      <c r="U14" s="446"/>
    </row>
    <row r="15" spans="1:21" outlineLevel="1">
      <c r="A15" s="58">
        <v>2045</v>
      </c>
      <c r="B15" s="21">
        <f t="shared" si="0"/>
        <v>-146.60786839601127</v>
      </c>
      <c r="C15" s="21">
        <f>B15-Baseline!B15</f>
        <v>8.1391000086720737</v>
      </c>
      <c r="D15" s="21">
        <f t="shared" si="1"/>
        <v>-114.9722397367744</v>
      </c>
      <c r="E15" s="21">
        <f>D15-Baseline!D15</f>
        <v>7.400207182853805</v>
      </c>
      <c r="F15" s="21">
        <f t="shared" si="2"/>
        <v>-178.2529604027774</v>
      </c>
      <c r="G15" s="21">
        <f>F15-Baseline!F15</f>
        <v>8.8779455409646744</v>
      </c>
      <c r="I15" s="433"/>
      <c r="J15" s="434"/>
      <c r="K15" s="434"/>
      <c r="L15" s="434"/>
      <c r="M15" s="434"/>
      <c r="N15" s="435"/>
      <c r="P15" s="444"/>
      <c r="Q15" s="445"/>
      <c r="R15" s="445"/>
      <c r="S15" s="445"/>
      <c r="T15" s="445"/>
      <c r="U15" s="446"/>
    </row>
    <row r="16" spans="1:21" outlineLevel="1">
      <c r="A16" s="58">
        <v>2050</v>
      </c>
      <c r="B16" s="21">
        <f t="shared" si="0"/>
        <v>-182.83215203262927</v>
      </c>
      <c r="C16" s="21">
        <f>B16-Baseline!B16</f>
        <v>12.226072036700543</v>
      </c>
      <c r="D16" s="21">
        <f t="shared" si="1"/>
        <v>-141.92497501385148</v>
      </c>
      <c r="E16" s="21">
        <f>D16-Baseline!D16</f>
        <v>11.19219638729848</v>
      </c>
      <c r="F16" s="21">
        <f t="shared" si="2"/>
        <v>-223.72618724719885</v>
      </c>
      <c r="G16" s="21">
        <f>F16-Baseline!F16</f>
        <v>13.259175291425493</v>
      </c>
      <c r="I16" s="433"/>
      <c r="J16" s="434"/>
      <c r="K16" s="434"/>
      <c r="L16" s="434"/>
      <c r="M16" s="434"/>
      <c r="N16" s="435"/>
      <c r="P16" s="444"/>
      <c r="Q16" s="445"/>
      <c r="R16" s="445"/>
      <c r="S16" s="445"/>
      <c r="T16" s="445"/>
      <c r="U16" s="446"/>
    </row>
    <row r="17" spans="1:21" outlineLevel="1">
      <c r="A17" s="58">
        <v>2060</v>
      </c>
      <c r="B17" s="21">
        <f t="shared" si="0"/>
        <v>-732.49123575749377</v>
      </c>
      <c r="C17" s="21">
        <f>B17-Baseline!B17</f>
        <v>87.404488174499079</v>
      </c>
      <c r="D17" s="21">
        <f t="shared" si="1"/>
        <v>-491.95997681708042</v>
      </c>
      <c r="E17" s="21">
        <f>D17-Baseline!D17</f>
        <v>79.01174525641585</v>
      </c>
      <c r="F17" s="21">
        <f t="shared" si="2"/>
        <v>-971.13373070957846</v>
      </c>
      <c r="G17" s="21">
        <f>F17-Baseline!F17</f>
        <v>95.726239179551385</v>
      </c>
      <c r="I17" s="433"/>
      <c r="J17" s="434"/>
      <c r="K17" s="434"/>
      <c r="L17" s="434"/>
      <c r="M17" s="434"/>
      <c r="N17" s="435"/>
      <c r="P17" s="444"/>
      <c r="Q17" s="445"/>
      <c r="R17" s="445"/>
      <c r="S17" s="445"/>
      <c r="T17" s="445"/>
      <c r="U17" s="446"/>
    </row>
    <row r="18" spans="1:21" outlineLevel="1">
      <c r="A18" s="58">
        <v>2070</v>
      </c>
      <c r="B18" s="21">
        <f t="shared" si="0"/>
        <v>-1320.3452796048018</v>
      </c>
      <c r="C18" s="21">
        <f>B18-Baseline!B18</f>
        <v>156.20927158927702</v>
      </c>
      <c r="D18" s="21">
        <f t="shared" si="1"/>
        <v>-855.09908583647848</v>
      </c>
      <c r="E18" s="21">
        <f>D18-Baseline!D18</f>
        <v>138.3722100201328</v>
      </c>
      <c r="F18" s="21">
        <f t="shared" si="2"/>
        <v>-1779.8262545169375</v>
      </c>
      <c r="G18" s="21">
        <f>F18-Baseline!F18</f>
        <v>173.81232693378524</v>
      </c>
      <c r="I18" s="436"/>
      <c r="J18" s="437"/>
      <c r="K18" s="437"/>
      <c r="L18" s="437"/>
      <c r="M18" s="437"/>
      <c r="N18" s="438"/>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30" t="s">
        <v>510</v>
      </c>
      <c r="J21" s="442"/>
      <c r="K21" s="442"/>
      <c r="L21" s="442"/>
      <c r="M21" s="442"/>
      <c r="N21" s="443"/>
      <c r="P21" s="430" t="s">
        <v>172</v>
      </c>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-2.12</v>
      </c>
      <c r="C26" s="21">
        <f>F64</f>
        <v>-1.76</v>
      </c>
      <c r="D26" s="21">
        <f>G64</f>
        <v>-2.2000000000000002</v>
      </c>
      <c r="E26" s="21">
        <f>H64</f>
        <v>-1.76</v>
      </c>
      <c r="F26" s="21">
        <f>I64</f>
        <v>-2.12</v>
      </c>
      <c r="G26" s="21">
        <f>SUM(J64:BB64)</f>
        <v>0</v>
      </c>
      <c r="I26" s="444"/>
      <c r="J26" s="445"/>
      <c r="K26" s="445"/>
      <c r="L26" s="445"/>
      <c r="M26" s="445"/>
      <c r="N26" s="446"/>
      <c r="P26" s="444"/>
      <c r="Q26" s="445"/>
      <c r="R26" s="445"/>
      <c r="S26" s="445"/>
      <c r="T26" s="445"/>
      <c r="U26" s="446"/>
    </row>
    <row r="27" spans="1:21" outlineLevel="1">
      <c r="A27" s="54" t="s">
        <v>365</v>
      </c>
      <c r="B27" s="21">
        <f>E71+E77</f>
        <v>-0.52480319214488924</v>
      </c>
      <c r="C27" s="21">
        <f>F71+F77</f>
        <v>-0.53444519503460841</v>
      </c>
      <c r="D27" s="21">
        <f>G71+G77</f>
        <v>-0.54854585251713384</v>
      </c>
      <c r="E27" s="21">
        <f>H71+H77</f>
        <v>-0.56128148898032615</v>
      </c>
      <c r="F27" s="21">
        <f>I71+I77</f>
        <v>-0.5738387488630271</v>
      </c>
      <c r="G27" s="21">
        <f>SUM(J71:BB71)+SUM(J77:BB77)</f>
        <v>-383.60720253795108</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31" t="s">
        <v>511</v>
      </c>
      <c r="C31" s="307">
        <v>33</v>
      </c>
      <c r="D31" s="483" t="s">
        <v>512</v>
      </c>
      <c r="E31" s="484"/>
      <c r="F31" s="484"/>
      <c r="G31" s="485"/>
      <c r="I31" s="444"/>
      <c r="J31" s="445"/>
      <c r="K31" s="445"/>
      <c r="L31" s="445"/>
      <c r="M31" s="445"/>
      <c r="N31" s="446"/>
      <c r="P31" s="444"/>
      <c r="Q31" s="445"/>
      <c r="R31" s="445"/>
      <c r="S31" s="445"/>
      <c r="T31" s="445"/>
      <c r="U31" s="446"/>
    </row>
    <row r="32" spans="1:21" outlineLevel="1">
      <c r="A32" s="462"/>
      <c r="B32" s="331" t="s">
        <v>513</v>
      </c>
      <c r="C32" s="252">
        <v>9</v>
      </c>
      <c r="D32" s="436"/>
      <c r="E32" s="437"/>
      <c r="F32" s="437"/>
      <c r="G32" s="486"/>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t="s">
        <v>281</v>
      </c>
      <c r="D54" s="124" t="s">
        <v>381</v>
      </c>
      <c r="E54" s="242">
        <v>-1.96</v>
      </c>
      <c r="F54" s="242">
        <v>-1.68</v>
      </c>
      <c r="G54" s="242">
        <v>-1.96</v>
      </c>
      <c r="H54" s="242">
        <v>-1.68</v>
      </c>
      <c r="I54" s="242">
        <v>-1.96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t="s">
        <v>290</v>
      </c>
      <c r="D55" s="2" t="s">
        <v>381</v>
      </c>
      <c r="E55" s="241">
        <v>-0.16</v>
      </c>
      <c r="F55" s="241">
        <v>-0.08</v>
      </c>
      <c r="G55" s="241">
        <v>-0.24</v>
      </c>
      <c r="H55" s="241">
        <v>-0.08</v>
      </c>
      <c r="I55" s="241">
        <v>-0.16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-2.12</v>
      </c>
      <c r="F64" s="23">
        <f t="shared" ref="F64:BB64" si="3">SUM(F54:F63)</f>
        <v>-1.76</v>
      </c>
      <c r="G64" s="23">
        <f t="shared" si="3"/>
        <v>-2.2000000000000002</v>
      </c>
      <c r="H64" s="23">
        <f t="shared" si="3"/>
        <v>-1.76</v>
      </c>
      <c r="I64" s="23">
        <f t="shared" si="3"/>
        <v>-2.12</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-0.52480319214488924</v>
      </c>
      <c r="F75" s="275">
        <f>-F158*'Fixed Data'!$B$27/10^2</f>
        <v>-0.53444519503460841</v>
      </c>
      <c r="G75" s="275">
        <f>-G158*'Fixed Data'!$B$27/10^2</f>
        <v>-0.54854585251713384</v>
      </c>
      <c r="H75" s="275">
        <f>-H158*'Fixed Data'!$B$27/10^2</f>
        <v>-0.56128148898032615</v>
      </c>
      <c r="I75" s="275">
        <f>-I158*'Fixed Data'!$B$27/10^2</f>
        <v>-0.5738387488630271</v>
      </c>
      <c r="J75" s="275">
        <f>-J158*'Fixed Data'!$B$27/10^2</f>
        <v>-0.59011275804034657</v>
      </c>
      <c r="K75" s="275">
        <f>-K158*'Fixed Data'!$B$27/10^2</f>
        <v>-0.60689246978143063</v>
      </c>
      <c r="L75" s="275">
        <f>-L158*'Fixed Data'!$B$27/10^2</f>
        <v>-0.62419395441126602</v>
      </c>
      <c r="M75" s="275">
        <f>-M158*'Fixed Data'!$B$27/10^2</f>
        <v>-0.64202972291668625</v>
      </c>
      <c r="N75" s="275">
        <f>-N158*'Fixed Data'!$B$27/10^2</f>
        <v>-0.66042020740275031</v>
      </c>
      <c r="O75" s="275">
        <f>-O158*'Fixed Data'!$B$27/10^2</f>
        <v>-0.67938378086693074</v>
      </c>
      <c r="P75" s="275">
        <f>-P158*'Fixed Data'!$B$27/10^2</f>
        <v>-0.6989387546266318</v>
      </c>
      <c r="Q75" s="275">
        <f>-Q158*'Fixed Data'!$B$27/10^2</f>
        <v>-0.71910405229226693</v>
      </c>
      <c r="R75" s="275">
        <f>-R158*'Fixed Data'!$B$27/10^2</f>
        <v>-0.73989877605345156</v>
      </c>
      <c r="S75" s="275">
        <f>-S158*'Fixed Data'!$B$27/10^2</f>
        <v>-0.76134350669351025</v>
      </c>
      <c r="T75" s="275">
        <f>-T158*'Fixed Data'!$B$27/10^2</f>
        <v>-0.78345921393330231</v>
      </c>
      <c r="U75" s="275">
        <f>-U158*'Fixed Data'!$B$27/10^2</f>
        <v>-0.80626750044689177</v>
      </c>
      <c r="V75" s="275">
        <f>-V158*'Fixed Data'!$B$27/10^2</f>
        <v>-0.82979070103047547</v>
      </c>
      <c r="W75" s="275">
        <f>-W158*'Fixed Data'!$B$27/10^2</f>
        <v>-0.85405191002409464</v>
      </c>
      <c r="X75" s="275">
        <f>-X158*'Fixed Data'!$B$27/10^2</f>
        <v>-0.8790750098602661</v>
      </c>
      <c r="Y75" s="275">
        <f>-Y158*'Fixed Data'!$B$27/10^2</f>
        <v>-0.90488469735877486</v>
      </c>
      <c r="Z75" s="275">
        <f>-Z158*'Fixed Data'!$B$27/10^2</f>
        <v>-0.93150651828554198</v>
      </c>
      <c r="AA75" s="275">
        <f>-AA158*'Fixed Data'!$B$27/10^2</f>
        <v>-0.95896689665253687</v>
      </c>
      <c r="AB75" s="275">
        <f>-AB158*'Fixed Data'!$B$27/10^2</f>
        <v>-0.98729316777408638</v>
      </c>
      <c r="AC75" s="275">
        <f>-AC158*'Fixed Data'!$B$27/10^2</f>
        <v>-10.164993617998412</v>
      </c>
      <c r="AD75" s="275">
        <f>-AD158*'Fixed Data'!$B$27/10^2</f>
        <v>-10.466432468849346</v>
      </c>
      <c r="AE75" s="275">
        <f>-AE158*'Fixed Data'!$B$27/10^2</f>
        <v>-10.777408560908771</v>
      </c>
      <c r="AF75" s="275">
        <f>-AF158*'Fixed Data'!$B$27/10^2</f>
        <v>-11.098235320582731</v>
      </c>
      <c r="AG75" s="275">
        <f>-AG158*'Fixed Data'!$B$27/10^2</f>
        <v>-11.429237165500261</v>
      </c>
      <c r="AH75" s="275">
        <f>-AH158*'Fixed Data'!$B$27/10^2</f>
        <v>-11.770749962794049</v>
      </c>
      <c r="AI75" s="275">
        <f>-AI158*'Fixed Data'!$B$27/10^2</f>
        <v>-12.123121419765926</v>
      </c>
      <c r="AJ75" s="275">
        <f>-AJ158*'Fixed Data'!$B$27/10^2</f>
        <v>-12.486711594757073</v>
      </c>
      <c r="AK75" s="275">
        <f>-AK158*'Fixed Data'!$B$27/10^2</f>
        <v>-12.861893347915913</v>
      </c>
      <c r="AL75" s="275">
        <f>-AL158*'Fixed Data'!$B$27/10^2</f>
        <v>-13.249052882119534</v>
      </c>
      <c r="AM75" s="275">
        <f>-AM158*'Fixed Data'!$B$27/10^2</f>
        <v>-13.645059689706319</v>
      </c>
      <c r="AN75" s="275">
        <f>-AN158*'Fixed Data'!$B$27/10^2</f>
        <v>-14.052150195312629</v>
      </c>
      <c r="AO75" s="275">
        <f>-AO158*'Fixed Data'!$B$27/10^2</f>
        <v>-14.472135929789733</v>
      </c>
      <c r="AP75" s="275">
        <f>-AP158*'Fixed Data'!$B$27/10^2</f>
        <v>-14.905441561538792</v>
      </c>
      <c r="AQ75" s="275">
        <f>-AQ158*'Fixed Data'!$B$27/10^2</f>
        <v>-15.35250670942834</v>
      </c>
      <c r="AR75" s="275">
        <f>-AR158*'Fixed Data'!$B$27/10^2</f>
        <v>-15.808050147156225</v>
      </c>
      <c r="AS75" s="275">
        <f>-AS158*'Fixed Data'!$B$27/10^2</f>
        <v>-16.265407196780338</v>
      </c>
      <c r="AT75" s="275">
        <f>-AT158*'Fixed Data'!$B$27/10^2</f>
        <v>-16.736778701821109</v>
      </c>
      <c r="AU75" s="275">
        <f>-AU158*'Fixed Data'!$B$27/10^2</f>
        <v>-17.222597887756255</v>
      </c>
      <c r="AV75" s="275">
        <f>-AV158*'Fixed Data'!$B$27/10^2</f>
        <v>-17.721877550433376</v>
      </c>
      <c r="AW75" s="275">
        <f>-AW158*'Fixed Data'!$B$27/10^2</f>
        <v>-18.233294618567406</v>
      </c>
      <c r="AX75" s="275">
        <f>-AX158*'Fixed Data'!$B$27/10^2</f>
        <v>-18.760252765143278</v>
      </c>
      <c r="AY75" s="275">
        <f>-AY158*'Fixed Data'!$B$27/10^2</f>
        <v>-19.267401888048269</v>
      </c>
      <c r="AZ75" s="275">
        <f>-AZ158*'Fixed Data'!$B$27/10^2</f>
        <v>-19.77690424456781</v>
      </c>
      <c r="BA75" s="275">
        <f>-BA158*'Fixed Data'!$B$27/10^2</f>
        <v>-20.30189351225799</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-0.52480319214488924</v>
      </c>
      <c r="F77" s="23">
        <f t="shared" si="5"/>
        <v>-0.53444519503460841</v>
      </c>
      <c r="G77" s="23">
        <f t="shared" si="5"/>
        <v>-0.54854585251713384</v>
      </c>
      <c r="H77" s="23">
        <f t="shared" si="5"/>
        <v>-0.56128148898032615</v>
      </c>
      <c r="I77" s="23">
        <f t="shared" si="5"/>
        <v>-0.5738387488630271</v>
      </c>
      <c r="J77" s="23">
        <f t="shared" si="5"/>
        <v>-0.59011275804034657</v>
      </c>
      <c r="K77" s="23">
        <f t="shared" si="5"/>
        <v>-0.60689246978143063</v>
      </c>
      <c r="L77" s="23">
        <f t="shared" si="5"/>
        <v>-0.62419395441126602</v>
      </c>
      <c r="M77" s="23">
        <f t="shared" si="5"/>
        <v>-0.64202972291668625</v>
      </c>
      <c r="N77" s="23">
        <f t="shared" si="5"/>
        <v>-0.66042020740275031</v>
      </c>
      <c r="O77" s="23">
        <f t="shared" si="5"/>
        <v>-0.67938378086693074</v>
      </c>
      <c r="P77" s="23">
        <f t="shared" si="5"/>
        <v>-0.6989387546266318</v>
      </c>
      <c r="Q77" s="23">
        <f t="shared" si="5"/>
        <v>-0.71910405229226693</v>
      </c>
      <c r="R77" s="23">
        <f t="shared" si="5"/>
        <v>-0.73989877605345156</v>
      </c>
      <c r="S77" s="23">
        <f t="shared" si="5"/>
        <v>-0.76134350669351025</v>
      </c>
      <c r="T77" s="23">
        <f t="shared" si="5"/>
        <v>-0.78345921393330231</v>
      </c>
      <c r="U77" s="23">
        <f t="shared" si="5"/>
        <v>-0.80626750044689177</v>
      </c>
      <c r="V77" s="23">
        <f t="shared" si="5"/>
        <v>-0.82979070103047547</v>
      </c>
      <c r="W77" s="23">
        <f t="shared" si="5"/>
        <v>-0.85405191002409464</v>
      </c>
      <c r="X77" s="23">
        <f t="shared" si="5"/>
        <v>-0.8790750098602661</v>
      </c>
      <c r="Y77" s="23">
        <f t="shared" si="5"/>
        <v>-0.90488469735877486</v>
      </c>
      <c r="Z77" s="23">
        <f t="shared" si="5"/>
        <v>-0.93150651828554198</v>
      </c>
      <c r="AA77" s="23">
        <f t="shared" si="5"/>
        <v>-0.95896689665253687</v>
      </c>
      <c r="AB77" s="23">
        <f t="shared" si="5"/>
        <v>-0.98729316777408638</v>
      </c>
      <c r="AC77" s="23">
        <f t="shared" si="5"/>
        <v>-10.164993617998412</v>
      </c>
      <c r="AD77" s="23">
        <f t="shared" si="5"/>
        <v>-10.466432468849346</v>
      </c>
      <c r="AE77" s="23">
        <f t="shared" si="5"/>
        <v>-10.777408560908771</v>
      </c>
      <c r="AF77" s="23">
        <f t="shared" si="5"/>
        <v>-11.098235320582731</v>
      </c>
      <c r="AG77" s="23">
        <f t="shared" si="5"/>
        <v>-11.429237165500261</v>
      </c>
      <c r="AH77" s="23">
        <f t="shared" si="5"/>
        <v>-11.770749962794049</v>
      </c>
      <c r="AI77" s="23">
        <f t="shared" si="5"/>
        <v>-12.123121419765926</v>
      </c>
      <c r="AJ77" s="23">
        <f t="shared" si="5"/>
        <v>-12.486711594757073</v>
      </c>
      <c r="AK77" s="23">
        <f t="shared" ref="AK77:BB77" si="6">SUM(AK75:AK76)</f>
        <v>-12.861893347915913</v>
      </c>
      <c r="AL77" s="23">
        <f t="shared" si="6"/>
        <v>-13.249052882119534</v>
      </c>
      <c r="AM77" s="23">
        <f t="shared" si="6"/>
        <v>-13.645059689706319</v>
      </c>
      <c r="AN77" s="23">
        <f t="shared" si="6"/>
        <v>-14.052150195312629</v>
      </c>
      <c r="AO77" s="23">
        <f t="shared" si="6"/>
        <v>-14.472135929789733</v>
      </c>
      <c r="AP77" s="23">
        <f t="shared" si="6"/>
        <v>-14.905441561538792</v>
      </c>
      <c r="AQ77" s="23">
        <f t="shared" si="6"/>
        <v>-15.35250670942834</v>
      </c>
      <c r="AR77" s="23">
        <f t="shared" si="6"/>
        <v>-15.808050147156225</v>
      </c>
      <c r="AS77" s="23">
        <f t="shared" si="6"/>
        <v>-16.265407196780338</v>
      </c>
      <c r="AT77" s="23">
        <f t="shared" si="6"/>
        <v>-16.736778701821109</v>
      </c>
      <c r="AU77" s="23">
        <f t="shared" si="6"/>
        <v>-17.222597887756255</v>
      </c>
      <c r="AV77" s="23">
        <f t="shared" si="6"/>
        <v>-17.721877550433376</v>
      </c>
      <c r="AW77" s="23">
        <f t="shared" si="6"/>
        <v>-18.233294618567406</v>
      </c>
      <c r="AX77" s="23">
        <f t="shared" si="6"/>
        <v>-18.760252765143278</v>
      </c>
      <c r="AY77" s="23">
        <f t="shared" si="6"/>
        <v>-19.267401888048269</v>
      </c>
      <c r="AZ77" s="23">
        <f t="shared" si="6"/>
        <v>-19.77690424456781</v>
      </c>
      <c r="BA77" s="23">
        <f t="shared" si="6"/>
        <v>-20.30189351225799</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-0.71444000000000007</v>
      </c>
      <c r="F82" s="21">
        <f t="shared" si="8"/>
        <v>-0.59312000000000009</v>
      </c>
      <c r="G82" s="21">
        <f t="shared" si="8"/>
        <v>-0.74140000000000006</v>
      </c>
      <c r="H82" s="21">
        <f t="shared" si="8"/>
        <v>-0.59312000000000009</v>
      </c>
      <c r="I82" s="21">
        <f t="shared" si="8"/>
        <v>-0.71444000000000007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-1.4055599999999999</v>
      </c>
      <c r="F83" s="21">
        <f t="shared" si="9"/>
        <v>-1.1668799999999999</v>
      </c>
      <c r="G83" s="21">
        <f t="shared" si="9"/>
        <v>-1.4586000000000001</v>
      </c>
      <c r="H83" s="21">
        <f t="shared" si="9"/>
        <v>-1.1668799999999999</v>
      </c>
      <c r="I83" s="21">
        <f t="shared" si="9"/>
        <v>-1.4055599999999999</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-5.9536666666666668E-2</v>
      </c>
      <c r="G84" s="21">
        <f>IF($E$82&lt;0,(IF(2050-F$80&lt;=0,0,(2/(2050-F$80+1))*(1-(SUM($E84:F84)/$E$82))*$E$82*'Fixed Data'!D$52)),0)</f>
        <v>-5.6948115942028983E-2</v>
      </c>
      <c r="H84" s="21">
        <f>IF($E$82&lt;0,(IF(2050-G$80&lt;=0,0,(2/(2050-G$80+1))*(1-(SUM($E84:G84)/$E$82))*$E$82*'Fixed Data'!E$52)),0)</f>
        <v>-5.4359565217391305E-2</v>
      </c>
      <c r="I84" s="21">
        <f>IF($E$82&lt;0,(IF(2050-H$80&lt;=0,0,(2/(2050-H$80+1))*(1-(SUM($E84:H84)/$E$82))*$E$82*'Fixed Data'!F$52)),0)</f>
        <v>-5.1771014492753634E-2</v>
      </c>
      <c r="J84" s="21">
        <f>IF($E$82&lt;0,(IF(2050-I$80&lt;=0,0,(2/(2050-I$80+1))*(1-(SUM($E84:I84)/$E$82))*$E$82*'Fixed Data'!G$52)),0)</f>
        <v>-4.9182463768115948E-2</v>
      </c>
      <c r="K84" s="21">
        <f>IF($E$82&lt;0,(IF(2050-J$80&lt;=0,0,(2/(2050-J$80+1))*(1-(SUM($E84:J84)/$E$82))*$E$82*'Fixed Data'!H$52)),0)</f>
        <v>-4.6593913043478263E-2</v>
      </c>
      <c r="L84" s="21">
        <f>IF($E$82&lt;0,(IF(2050-K$80&lt;=0,0,(2/(2050-K$80+1))*(1-(SUM($E84:K84)/$E$82))*$E$82*'Fixed Data'!I$52)),0)</f>
        <v>-4.4005362318840578E-2</v>
      </c>
      <c r="M84" s="21">
        <f>IF($E$82&lt;0,(IF(2050-L$80&lt;=0,0,(2/(2050-L$80+1))*(1-(SUM($E84:L84)/$E$82))*$E$82*'Fixed Data'!J$52)),0)</f>
        <v>-4.14168115942029E-2</v>
      </c>
      <c r="N84" s="21">
        <f>IF($E$82&lt;0,(IF(2050-M$80&lt;=0,0,(2/(2050-M$80+1))*(1-(SUM($E84:M84)/$E$82))*$E$82*'Fixed Data'!K$52)),0)</f>
        <v>-3.8828260869565229E-2</v>
      </c>
      <c r="O84" s="21">
        <f>IF($E$82&lt;0,(IF(2050-N$80&lt;=0,0,(2/(2050-N$80+1))*(1-(SUM($E84:N84)/$E$82))*$E$82*'Fixed Data'!L$52)),0)</f>
        <v>-3.6239710144927544E-2</v>
      </c>
      <c r="P84" s="21">
        <f>IF($E$82&lt;0,(IF(2050-O$80&lt;=0,0,(2/(2050-O$80+1))*(1-(SUM($E84:O84)/$E$82))*$E$82*'Fixed Data'!M$52)),0)</f>
        <v>-3.3651159420289858E-2</v>
      </c>
      <c r="Q84" s="21">
        <f>IF($E$82&lt;0,(IF(2050-P$80&lt;=0,0,(2/(2050-P$80+1))*(1-(SUM($E84:P84)/$E$82))*$E$82*'Fixed Data'!N$52)),0)</f>
        <v>-3.106260869565218E-2</v>
      </c>
      <c r="R84" s="21">
        <f>IF($E$82&lt;0,(IF(2050-Q$80&lt;=0,0,(2/(2050-Q$80+1))*(1-(SUM($E84:Q84)/$E$82))*$E$82*'Fixed Data'!O$52)),0)</f>
        <v>-2.8474057971014502E-2</v>
      </c>
      <c r="S84" s="21">
        <f>IF($E$82&lt;0,(IF(2050-R$80&lt;=0,0,(2/(2050-R$80+1))*(1-(SUM($E84:R84)/$E$82))*$E$82*'Fixed Data'!P$52)),0)</f>
        <v>-2.5885507246376817E-2</v>
      </c>
      <c r="T84" s="21">
        <f>IF($E$82&lt;0,(IF(2050-S$80&lt;=0,0,(2/(2050-S$80+1))*(1-(SUM($E84:S84)/$E$82))*$E$82*'Fixed Data'!Q$52)),0)</f>
        <v>-2.3296956521739128E-2</v>
      </c>
      <c r="U84" s="21">
        <f>IF($E$82&lt;0,(IF(2050-T$80&lt;=0,0,(2/(2050-T$80+1))*(1-(SUM($E84:T84)/$E$82))*$E$82*'Fixed Data'!R$52)),0)</f>
        <v>-2.0708405797101453E-2</v>
      </c>
      <c r="V84" s="21">
        <f>IF($E$82&lt;0,(IF(2050-U$80&lt;=0,0,(2/(2050-U$80+1))*(1-(SUM($E84:U84)/$E$82))*$E$82*'Fixed Data'!S$52)),0)</f>
        <v>-1.8119855072463772E-2</v>
      </c>
      <c r="W84" s="21">
        <f>IF($E$82&lt;0,(IF(2050-V$80&lt;=0,0,(2/(2050-V$80+1))*(1-(SUM($E84:V84)/$E$82))*$E$82*'Fixed Data'!T$52)),0)</f>
        <v>-1.5531304347826111E-2</v>
      </c>
      <c r="X84" s="21">
        <f>IF($E$82&lt;0,(IF(2050-W$80&lt;=0,0,(2/(2050-W$80+1))*(1-(SUM($E84:W84)/$E$82))*$E$82*'Fixed Data'!U$52)),0)</f>
        <v>-1.294275362318841E-2</v>
      </c>
      <c r="Y84" s="21">
        <f>IF($E$82&lt;0,(IF(2050-X$80&lt;=0,0,(2/(2050-X$80+1))*(1-(SUM($E84:X84)/$E$82))*$E$82*'Fixed Data'!V$52)),0)</f>
        <v>-1.0354202898550741E-2</v>
      </c>
      <c r="Z84" s="21">
        <f>IF($E$82&lt;0,(IF(2050-Y$80&lt;=0,0,(2/(2050-Y$80+1))*(1-(SUM($E84:Y84)/$E$82))*$E$82*'Fixed Data'!W$52)),0)</f>
        <v>-7.7656521739130789E-3</v>
      </c>
      <c r="AA84" s="21">
        <f>IF($E$82&lt;0,(IF(2050-Z$80&lt;=0,0,(2/(2050-Z$80+1))*(1-(SUM($E84:Z84)/$E$82))*$E$82*'Fixed Data'!X$52)),0)</f>
        <v>-5.1771014492753321E-3</v>
      </c>
      <c r="AB84" s="21">
        <f>IF($E$82&lt;0,(IF(2050-AA$80&lt;=0,0,(2/(2050-AA$80+1))*(1-(SUM($E84:AA84)/$E$82))*$E$82*'Fixed Data'!Y$52)),0)</f>
        <v>-2.588550724637693E-3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-5.157565217391305E-2</v>
      </c>
      <c r="H85" s="21">
        <f>IF($F$82&lt;0,(IF(2050-G$80&lt;=0,0,(2/(2050-G$80+1))*(1-(SUM($E85:G85)/$F$82))*$F$82*'Fixed Data'!E$52)),0)</f>
        <v>-4.9231304347826098E-2</v>
      </c>
      <c r="I85" s="21">
        <f>IF($F$82&lt;0,(IF(2050-H$80&lt;=0,0,(2/(2050-H$80+1))*(1-(SUM($E85:H85)/$F$82))*$F$82*'Fixed Data'!F$52)),0)</f>
        <v>-4.6886956521739132E-2</v>
      </c>
      <c r="J85" s="21">
        <f>IF($F$82&lt;0,(IF(2050-I$80&lt;=0,0,(2/(2050-I$80+1))*(1-(SUM($E85:I85)/$F$82))*$F$82*'Fixed Data'!G$52)),0)</f>
        <v>-4.4542608695652186E-2</v>
      </c>
      <c r="K85" s="21">
        <f>IF($F$82&lt;0,(IF(2050-J$80&lt;=0,0,(2/(2050-J$80+1))*(1-(SUM($E85:J85)/$F$82))*$F$82*'Fixed Data'!H$52)),0)</f>
        <v>-4.219826086956522E-2</v>
      </c>
      <c r="L85" s="21">
        <f>IF($F$82&lt;0,(IF(2050-K$80&lt;=0,0,(2/(2050-K$80+1))*(1-(SUM($E85:K85)/$F$82))*$F$82*'Fixed Data'!I$52)),0)</f>
        <v>-3.9853913043478267E-2</v>
      </c>
      <c r="M85" s="21">
        <f>IF($F$82&lt;0,(IF(2050-L$80&lt;=0,0,(2/(2050-L$80+1))*(1-(SUM($E85:L85)/$F$82))*$F$82*'Fixed Data'!J$52)),0)</f>
        <v>-3.7509565217391308E-2</v>
      </c>
      <c r="N85" s="21">
        <f>IF($F$82&lt;0,(IF(2050-M$80&lt;=0,0,(2/(2050-M$80+1))*(1-(SUM($E85:M85)/$F$82))*$F$82*'Fixed Data'!K$52)),0)</f>
        <v>-3.5165217391304356E-2</v>
      </c>
      <c r="O85" s="21">
        <f>IF($F$82&lt;0,(IF(2050-N$80&lt;=0,0,(2/(2050-N$80+1))*(1-(SUM($E85:N85)/$F$82))*$F$82*'Fixed Data'!L$52)),0)</f>
        <v>-3.2820869565217403E-2</v>
      </c>
      <c r="P85" s="21">
        <f>IF($F$82&lt;0,(IF(2050-O$80&lt;=0,0,(2/(2050-O$80+1))*(1-(SUM($E85:O85)/$F$82))*$F$82*'Fixed Data'!M$52)),0)</f>
        <v>-3.047652173913044E-2</v>
      </c>
      <c r="Q85" s="21">
        <f>IF($F$82&lt;0,(IF(2050-P$80&lt;=0,0,(2/(2050-P$80+1))*(1-(SUM($E85:P85)/$F$82))*$F$82*'Fixed Data'!N$52)),0)</f>
        <v>-2.8132173913043484E-2</v>
      </c>
      <c r="R85" s="21">
        <f>IF($F$82&lt;0,(IF(2050-Q$80&lt;=0,0,(2/(2050-Q$80+1))*(1-(SUM($E85:Q85)/$F$82))*$F$82*'Fixed Data'!O$52)),0)</f>
        <v>-2.5787826086956529E-2</v>
      </c>
      <c r="S85" s="21">
        <f>IF($F$82&lt;0,(IF(2050-R$80&lt;=0,0,(2/(2050-R$80+1))*(1-(SUM($E85:R85)/$F$82))*$F$82*'Fixed Data'!P$52)),0)</f>
        <v>-2.3443478260869576E-2</v>
      </c>
      <c r="T85" s="21">
        <f>IF($F$82&lt;0,(IF(2050-S$80&lt;=0,0,(2/(2050-S$80+1))*(1-(SUM($E85:S85)/$F$82))*$F$82*'Fixed Data'!Q$52)),0)</f>
        <v>-2.109913043478262E-2</v>
      </c>
      <c r="U85" s="21">
        <f>IF($F$82&lt;0,(IF(2050-T$80&lt;=0,0,(2/(2050-T$80+1))*(1-(SUM($E85:T85)/$F$82))*$F$82*'Fixed Data'!R$52)),0)</f>
        <v>-1.8754782608695661E-2</v>
      </c>
      <c r="V85" s="21">
        <f>IF($F$82&lt;0,(IF(2050-U$80&lt;=0,0,(2/(2050-U$80+1))*(1-(SUM($E85:U85)/$F$82))*$F$82*'Fixed Data'!S$52)),0)</f>
        <v>-1.6410434782608702E-2</v>
      </c>
      <c r="W85" s="21">
        <f>IF($F$82&lt;0,(IF(2050-V$80&lt;=0,0,(2/(2050-V$80+1))*(1-(SUM($E85:V85)/$F$82))*$F$82*'Fixed Data'!T$52)),0)</f>
        <v>-1.4066086956521734E-2</v>
      </c>
      <c r="X85" s="21">
        <f>IF($F$82&lt;0,(IF(2050-W$80&lt;=0,0,(2/(2050-W$80+1))*(1-(SUM($E85:W85)/$F$82))*$F$82*'Fixed Data'!U$52)),0)</f>
        <v>-1.172173913043476E-2</v>
      </c>
      <c r="Y85" s="21">
        <f>IF($F$82&lt;0,(IF(2050-X$80&lt;=0,0,(2/(2050-X$80+1))*(1-(SUM($E85:X85)/$F$82))*$F$82*'Fixed Data'!V$52)),0)</f>
        <v>-9.377391304347827E-3</v>
      </c>
      <c r="Z85" s="21">
        <f>IF($F$82&lt;0,(IF(2050-Y$80&lt;=0,0,(2/(2050-Y$80+1))*(1-(SUM($E85:Y85)/$F$82))*$F$82*'Fixed Data'!W$52)),0)</f>
        <v>-7.0330434782608963E-3</v>
      </c>
      <c r="AA85" s="21">
        <f>IF($F$82&lt;0,(IF(2050-Z$80&lt;=0,0,(2/(2050-Z$80+1))*(1-(SUM($E85:Z85)/$F$82))*$F$82*'Fixed Data'!X$52)),0)</f>
        <v>-4.6886956521738866E-3</v>
      </c>
      <c r="AB85" s="21">
        <f>IF($F$82&lt;0,(IF(2050-AA$80&lt;=0,0,(2/(2050-AA$80+1))*(1-(SUM($E85:AA85)/$F$82))*$F$82*'Fixed Data'!Y$52)),0)</f>
        <v>-2.3443478260869433E-3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-6.7400000000000002E-2</v>
      </c>
      <c r="I86" s="21">
        <f>IF($G$82&lt;0,(IF(2050-H$80&lt;=0,0,(2/(2050-H$80+1))*(1-(SUM($E86:H86)/$G$82))*$G$82*'Fixed Data'!F$52)),0)</f>
        <v>-6.4190476190476187E-2</v>
      </c>
      <c r="J86" s="21">
        <f>IF($G$82&lt;0,(IF(2050-I$80&lt;=0,0,(2/(2050-I$80+1))*(1-(SUM($E86:I86)/$G$82))*$G$82*'Fixed Data'!G$52)),0)</f>
        <v>-6.0980952380952386E-2</v>
      </c>
      <c r="K86" s="21">
        <f>IF($G$82&lt;0,(IF(2050-J$80&lt;=0,0,(2/(2050-J$80+1))*(1-(SUM($E86:J86)/$G$82))*$G$82*'Fixed Data'!H$52)),0)</f>
        <v>-5.7771428571428578E-2</v>
      </c>
      <c r="L86" s="21">
        <f>IF($G$82&lt;0,(IF(2050-K$80&lt;=0,0,(2/(2050-K$80+1))*(1-(SUM($E86:K86)/$G$82))*$G$82*'Fixed Data'!I$52)),0)</f>
        <v>-5.4561904761904763E-2</v>
      </c>
      <c r="M86" s="21">
        <f>IF($G$82&lt;0,(IF(2050-L$80&lt;=0,0,(2/(2050-L$80+1))*(1-(SUM($E86:L86)/$G$82))*$G$82*'Fixed Data'!J$52)),0)</f>
        <v>-5.1352380952380955E-2</v>
      </c>
      <c r="N86" s="21">
        <f>IF($G$82&lt;0,(IF(2050-M$80&lt;=0,0,(2/(2050-M$80+1))*(1-(SUM($E86:M86)/$G$82))*$G$82*'Fixed Data'!K$52)),0)</f>
        <v>-4.8142857142857154E-2</v>
      </c>
      <c r="O86" s="21">
        <f>IF($G$82&lt;0,(IF(2050-N$80&lt;=0,0,(2/(2050-N$80+1))*(1-(SUM($E86:N86)/$G$82))*$G$82*'Fixed Data'!L$52)),0)</f>
        <v>-4.4933333333333339E-2</v>
      </c>
      <c r="P86" s="21">
        <f>IF($G$82&lt;0,(IF(2050-O$80&lt;=0,0,(2/(2050-O$80+1))*(1-(SUM($E86:O86)/$G$82))*$G$82*'Fixed Data'!M$52)),0)</f>
        <v>-4.1723809523809531E-2</v>
      </c>
      <c r="Q86" s="21">
        <f>IF($G$82&lt;0,(IF(2050-P$80&lt;=0,0,(2/(2050-P$80+1))*(1-(SUM($E86:P86)/$G$82))*$G$82*'Fixed Data'!N$52)),0)</f>
        <v>-3.8514285714285723E-2</v>
      </c>
      <c r="R86" s="21">
        <f>IF($G$82&lt;0,(IF(2050-Q$80&lt;=0,0,(2/(2050-Q$80+1))*(1-(SUM($E86:Q86)/$G$82))*$G$82*'Fixed Data'!O$52)),0)</f>
        <v>-3.5304761904761915E-2</v>
      </c>
      <c r="S86" s="21">
        <f>IF($G$82&lt;0,(IF(2050-R$80&lt;=0,0,(2/(2050-R$80+1))*(1-(SUM($E86:R86)/$G$82))*$G$82*'Fixed Data'!P$52)),0)</f>
        <v>-3.2095238095238093E-2</v>
      </c>
      <c r="T86" s="21">
        <f>IF($G$82&lt;0,(IF(2050-S$80&lt;=0,0,(2/(2050-S$80+1))*(1-(SUM($E86:S86)/$G$82))*$G$82*'Fixed Data'!Q$52)),0)</f>
        <v>-2.8885714285714299E-2</v>
      </c>
      <c r="U86" s="21">
        <f>IF($G$82&lt;0,(IF(2050-T$80&lt;=0,0,(2/(2050-T$80+1))*(1-(SUM($E86:T86)/$G$82))*$G$82*'Fixed Data'!R$52)),0)</f>
        <v>-2.5676190476190484E-2</v>
      </c>
      <c r="V86" s="21">
        <f>IF($G$82&lt;0,(IF(2050-U$80&lt;=0,0,(2/(2050-U$80+1))*(1-(SUM($E86:U86)/$G$82))*$G$82*'Fixed Data'!S$52)),0)</f>
        <v>-2.246666666666667E-2</v>
      </c>
      <c r="W86" s="21">
        <f>IF($G$82&lt;0,(IF(2050-V$80&lt;=0,0,(2/(2050-V$80+1))*(1-(SUM($E86:V86)/$G$82))*$G$82*'Fixed Data'!T$52)),0)</f>
        <v>-1.9257142857142865E-2</v>
      </c>
      <c r="X86" s="21">
        <f>IF($G$82&lt;0,(IF(2050-W$80&lt;=0,0,(2/(2050-W$80+1))*(1-(SUM($E86:W86)/$G$82))*$G$82*'Fixed Data'!U$52)),0)</f>
        <v>-1.6047619047619054E-2</v>
      </c>
      <c r="Y86" s="21">
        <f>IF($G$82&lt;0,(IF(2050-X$80&lt;=0,0,(2/(2050-X$80+1))*(1-(SUM($E86:X86)/$G$82))*$G$82*'Fixed Data'!V$52)),0)</f>
        <v>-1.2838095238095234E-2</v>
      </c>
      <c r="Z86" s="21">
        <f>IF($G$82&lt;0,(IF(2050-Y$80&lt;=0,0,(2/(2050-Y$80+1))*(1-(SUM($E86:Y86)/$G$82))*$G$82*'Fixed Data'!W$52)),0)</f>
        <v>-9.6285714285714325E-3</v>
      </c>
      <c r="AA86" s="21">
        <f>IF($G$82&lt;0,(IF(2050-Z$80&lt;=0,0,(2/(2050-Z$80+1))*(1-(SUM($E86:Z86)/$G$82))*$G$82*'Fixed Data'!X$52)),0)</f>
        <v>-6.4190476190476211E-3</v>
      </c>
      <c r="AB86" s="21">
        <f>IF($G$82&lt;0,(IF(2050-AA$80&lt;=0,0,(2/(2050-AA$80+1))*(1-(SUM($E86:AA86)/$G$82))*$G$82*'Fixed Data'!Y$52)),0)</f>
        <v>-3.2095238095237832E-3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-5.648761904761905E-2</v>
      </c>
      <c r="J87" s="21">
        <f>IF($H$82&lt;0,(IF(2050-I$80&lt;=0,0,(2/(2050-I$80+1))*(1-(SUM($E87:I87)/$H$82))*$H$82*'Fixed Data'!G$52)),0)</f>
        <v>-5.3663238095238111E-2</v>
      </c>
      <c r="K87" s="21">
        <f>IF($H$82&lt;0,(IF(2050-J$80&lt;=0,0,(2/(2050-J$80+1))*(1-(SUM($E87:J87)/$H$82))*$H$82*'Fixed Data'!H$52)),0)</f>
        <v>-5.0838857142857151E-2</v>
      </c>
      <c r="L87" s="21">
        <f>IF($H$82&lt;0,(IF(2050-K$80&lt;=0,0,(2/(2050-K$80+1))*(1-(SUM($E87:K87)/$H$82))*$H$82*'Fixed Data'!I$52)),0)</f>
        <v>-4.8014476190476191E-2</v>
      </c>
      <c r="M87" s="21">
        <f>IF($H$82&lt;0,(IF(2050-L$80&lt;=0,0,(2/(2050-L$80+1))*(1-(SUM($E87:L87)/$H$82))*$H$82*'Fixed Data'!J$52)),0)</f>
        <v>-4.5190095238095238E-2</v>
      </c>
      <c r="N87" s="21">
        <f>IF($H$82&lt;0,(IF(2050-M$80&lt;=0,0,(2/(2050-M$80+1))*(1-(SUM($E87:M87)/$H$82))*$H$82*'Fixed Data'!K$52)),0)</f>
        <v>-4.2365714285714291E-2</v>
      </c>
      <c r="O87" s="21">
        <f>IF($H$82&lt;0,(IF(2050-N$80&lt;=0,0,(2/(2050-N$80+1))*(1-(SUM($E87:N87)/$H$82))*$H$82*'Fixed Data'!L$52)),0)</f>
        <v>-3.9541333333333338E-2</v>
      </c>
      <c r="P87" s="21">
        <f>IF($H$82&lt;0,(IF(2050-O$80&lt;=0,0,(2/(2050-O$80+1))*(1-(SUM($E87:O87)/$H$82))*$H$82*'Fixed Data'!M$52)),0)</f>
        <v>-3.6716952380952385E-2</v>
      </c>
      <c r="Q87" s="21">
        <f>IF($H$82&lt;0,(IF(2050-P$80&lt;=0,0,(2/(2050-P$80+1))*(1-(SUM($E87:P87)/$H$82))*$H$82*'Fixed Data'!N$52)),0)</f>
        <v>-3.3892571428571439E-2</v>
      </c>
      <c r="R87" s="21">
        <f>IF($H$82&lt;0,(IF(2050-Q$80&lt;=0,0,(2/(2050-Q$80+1))*(1-(SUM($E87:Q87)/$H$82))*$H$82*'Fixed Data'!O$52)),0)</f>
        <v>-3.1068190476190478E-2</v>
      </c>
      <c r="S87" s="21">
        <f>IF($H$82&lt;0,(IF(2050-R$80&lt;=0,0,(2/(2050-R$80+1))*(1-(SUM($E87:R87)/$H$82))*$H$82*'Fixed Data'!P$52)),0)</f>
        <v>-2.8243809523809536E-2</v>
      </c>
      <c r="T87" s="21">
        <f>IF($H$82&lt;0,(IF(2050-S$80&lt;=0,0,(2/(2050-S$80+1))*(1-(SUM($E87:S87)/$H$82))*$H$82*'Fixed Data'!Q$52)),0)</f>
        <v>-2.5419428571428569E-2</v>
      </c>
      <c r="U87" s="21">
        <f>IF($H$82&lt;0,(IF(2050-T$80&lt;=0,0,(2/(2050-T$80+1))*(1-(SUM($E87:T87)/$H$82))*$H$82*'Fixed Data'!R$52)),0)</f>
        <v>-2.2595047619047612E-2</v>
      </c>
      <c r="V87" s="21">
        <f>IF($H$82&lt;0,(IF(2050-U$80&lt;=0,0,(2/(2050-U$80+1))*(1-(SUM($E87:U87)/$H$82))*$H$82*'Fixed Data'!S$52)),0)</f>
        <v>-1.9770666666666666E-2</v>
      </c>
      <c r="W87" s="21">
        <f>IF($H$82&lt;0,(IF(2050-V$80&lt;=0,0,(2/(2050-V$80+1))*(1-(SUM($E87:V87)/$H$82))*$H$82*'Fixed Data'!T$52)),0)</f>
        <v>-1.6946285714285695E-2</v>
      </c>
      <c r="X87" s="21">
        <f>IF($H$82&lt;0,(IF(2050-W$80&lt;=0,0,(2/(2050-W$80+1))*(1-(SUM($E87:W87)/$H$82))*$H$82*'Fixed Data'!U$52)),0)</f>
        <v>-1.4121904761904735E-2</v>
      </c>
      <c r="Y87" s="21">
        <f>IF($H$82&lt;0,(IF(2050-X$80&lt;=0,0,(2/(2050-X$80+1))*(1-(SUM($E87:X87)/$H$82))*$H$82*'Fixed Data'!V$52)),0)</f>
        <v>-1.1297523809523771E-2</v>
      </c>
      <c r="Z87" s="21">
        <f>IF($H$82&lt;0,(IF(2050-Y$80&lt;=0,0,(2/(2050-Y$80+1))*(1-(SUM($E87:Y87)/$H$82))*$H$82*'Fixed Data'!W$52)),0)</f>
        <v>-8.4731428571428614E-3</v>
      </c>
      <c r="AA87" s="21">
        <f>IF($H$82&lt;0,(IF(2050-Z$80&lt;=0,0,(2/(2050-Z$80+1))*(1-(SUM($E87:Z87)/$H$82))*$H$82*'Fixed Data'!X$52)),0)</f>
        <v>-5.6487619047618856E-3</v>
      </c>
      <c r="AB87" s="21">
        <f>IF($H$82&lt;0,(IF(2050-AA$80&lt;=0,0,(2/(2050-AA$80+1))*(1-(SUM($E87:AA87)/$H$82))*$H$82*'Fixed Data'!Y$52)),0)</f>
        <v>-2.8243809523809428E-3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-7.1444000000000007E-2</v>
      </c>
      <c r="K88" s="21">
        <f>IF($I$82&lt;0,(IF(2050-J$80&lt;=0,0,(2/(2050-J$80+1))*(1-(SUM($E88:J88)/$I$82))*$I$82*'Fixed Data'!H$52)),0)</f>
        <v>-6.7683789473684225E-2</v>
      </c>
      <c r="L88" s="21">
        <f>IF($I$82&lt;0,(IF(2050-K$80&lt;=0,0,(2/(2050-K$80+1))*(1-(SUM($E88:K88)/$I$82))*$I$82*'Fixed Data'!I$52)),0)</f>
        <v>-6.3923578947368415E-2</v>
      </c>
      <c r="M88" s="21">
        <f>IF($I$82&lt;0,(IF(2050-L$80&lt;=0,0,(2/(2050-L$80+1))*(1-(SUM($E88:L88)/$I$82))*$I$82*'Fixed Data'!J$52)),0)</f>
        <v>-6.0163368421052639E-2</v>
      </c>
      <c r="N88" s="21">
        <f>IF($I$82&lt;0,(IF(2050-M$80&lt;=0,0,(2/(2050-M$80+1))*(1-(SUM($E88:M88)/$I$82))*$I$82*'Fixed Data'!K$52)),0)</f>
        <v>-5.6403157894736843E-2</v>
      </c>
      <c r="O88" s="21">
        <f>IF($I$82&lt;0,(IF(2050-N$80&lt;=0,0,(2/(2050-N$80+1))*(1-(SUM($E88:N88)/$I$82))*$I$82*'Fixed Data'!L$52)),0)</f>
        <v>-5.264294736842106E-2</v>
      </c>
      <c r="P88" s="21">
        <f>IF($I$82&lt;0,(IF(2050-O$80&lt;=0,0,(2/(2050-O$80+1))*(1-(SUM($E88:O88)/$I$82))*$I$82*'Fixed Data'!M$52)),0)</f>
        <v>-4.888273684210527E-2</v>
      </c>
      <c r="Q88" s="21">
        <f>IF($I$82&lt;0,(IF(2050-P$80&lt;=0,0,(2/(2050-P$80+1))*(1-(SUM($E88:P88)/$I$82))*$I$82*'Fixed Data'!N$52)),0)</f>
        <v>-4.5122526315789488E-2</v>
      </c>
      <c r="R88" s="21">
        <f>IF($I$82&lt;0,(IF(2050-Q$80&lt;=0,0,(2/(2050-Q$80+1))*(1-(SUM($E88:Q88)/$I$82))*$I$82*'Fixed Data'!O$52)),0)</f>
        <v>-4.1362315789473685E-2</v>
      </c>
      <c r="S88" s="21">
        <f>IF($I$82&lt;0,(IF(2050-R$80&lt;=0,0,(2/(2050-R$80+1))*(1-(SUM($E88:R88)/$I$82))*$I$82*'Fixed Data'!P$52)),0)</f>
        <v>-3.7602105263157902E-2</v>
      </c>
      <c r="T88" s="21">
        <f>IF($I$82&lt;0,(IF(2050-S$80&lt;=0,0,(2/(2050-S$80+1))*(1-(SUM($E88:S88)/$I$82))*$I$82*'Fixed Data'!Q$52)),0)</f>
        <v>-3.3841894736842119E-2</v>
      </c>
      <c r="U88" s="21">
        <f>IF($I$82&lt;0,(IF(2050-T$80&lt;=0,0,(2/(2050-T$80+1))*(1-(SUM($E88:T88)/$I$82))*$I$82*'Fixed Data'!R$52)),0)</f>
        <v>-3.0081684210526337E-2</v>
      </c>
      <c r="V88" s="21">
        <f>IF($I$82&lt;0,(IF(2050-U$80&lt;=0,0,(2/(2050-U$80+1))*(1-(SUM($E88:U88)/$I$82))*$I$82*'Fixed Data'!S$52)),0)</f>
        <v>-2.632147368421053E-2</v>
      </c>
      <c r="W88" s="21">
        <f>IF($I$82&lt;0,(IF(2050-V$80&lt;=0,0,(2/(2050-V$80+1))*(1-(SUM($E88:V88)/$I$82))*$I$82*'Fixed Data'!T$52)),0)</f>
        <v>-2.256126315789474E-2</v>
      </c>
      <c r="X88" s="21">
        <f>IF($I$82&lt;0,(IF(2050-W$80&lt;=0,0,(2/(2050-W$80+1))*(1-(SUM($E88:W88)/$I$82))*$I$82*'Fixed Data'!U$52)),0)</f>
        <v>-1.880105263157893E-2</v>
      </c>
      <c r="Y88" s="21">
        <f>IF($I$82&lt;0,(IF(2050-X$80&lt;=0,0,(2/(2050-X$80+1))*(1-(SUM($E88:X88)/$I$82))*$I$82*'Fixed Data'!V$52)),0)</f>
        <v>-1.5040842105263144E-2</v>
      </c>
      <c r="Z88" s="21">
        <f>IF($I$82&lt;0,(IF(2050-Y$80&lt;=0,0,(2/(2050-Y$80+1))*(1-(SUM($E88:Y88)/$I$82))*$I$82*'Fixed Data'!W$52)),0)</f>
        <v>-1.1280631578947365E-2</v>
      </c>
      <c r="AA88" s="21">
        <f>IF($I$82&lt;0,(IF(2050-Z$80&lt;=0,0,(2/(2050-Z$80+1))*(1-(SUM($E88:Z88)/$I$82))*$I$82*'Fixed Data'!X$52)),0)</f>
        <v>-7.5204210526316033E-3</v>
      </c>
      <c r="AB88" s="21">
        <f>IF($I$82&lt;0,(IF(2050-AA$80&lt;=0,0,(2/(2050-AA$80+1))*(1-(SUM($E88:AA88)/$I$82))*$I$82*'Fixed Data'!Y$52)),0)</f>
        <v>-3.7602105263158016E-3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-5.9536666666666668E-2</v>
      </c>
      <c r="G128" s="21">
        <f t="shared" si="10"/>
        <v>-0.10852376811594203</v>
      </c>
      <c r="H128" s="21">
        <f t="shared" si="10"/>
        <v>-0.17099086956521742</v>
      </c>
      <c r="I128" s="21">
        <f t="shared" si="10"/>
        <v>-0.219336066252588</v>
      </c>
      <c r="J128" s="21">
        <f t="shared" si="10"/>
        <v>-0.27981326293995862</v>
      </c>
      <c r="K128" s="21">
        <f t="shared" si="10"/>
        <v>-0.26508624910101342</v>
      </c>
      <c r="L128" s="21">
        <f t="shared" si="10"/>
        <v>-0.25035923526206821</v>
      </c>
      <c r="M128" s="21">
        <f t="shared" si="10"/>
        <v>-0.23563222142312301</v>
      </c>
      <c r="N128" s="21">
        <f t="shared" si="10"/>
        <v>-0.22090520758417787</v>
      </c>
      <c r="O128" s="21">
        <f t="shared" si="10"/>
        <v>-0.20617819374523269</v>
      </c>
      <c r="P128" s="21">
        <f t="shared" si="10"/>
        <v>-0.19145117990628746</v>
      </c>
      <c r="Q128" s="21">
        <f t="shared" si="10"/>
        <v>-0.17672416606734231</v>
      </c>
      <c r="R128" s="21">
        <f t="shared" si="10"/>
        <v>-0.16199715222839711</v>
      </c>
      <c r="S128" s="21">
        <f t="shared" si="10"/>
        <v>-0.14727013838945191</v>
      </c>
      <c r="T128" s="21">
        <f t="shared" si="10"/>
        <v>-0.13254312455050674</v>
      </c>
      <c r="U128" s="21">
        <f t="shared" si="10"/>
        <v>-0.11781611071156153</v>
      </c>
      <c r="V128" s="21">
        <f t="shared" si="10"/>
        <v>-0.10308909687261635</v>
      </c>
      <c r="W128" s="21">
        <f t="shared" si="10"/>
        <v>-8.8362083033671143E-2</v>
      </c>
      <c r="X128" s="21">
        <f t="shared" si="10"/>
        <v>-7.3635069194725886E-2</v>
      </c>
      <c r="Y128" s="21">
        <f t="shared" si="10"/>
        <v>-5.8908055355780718E-2</v>
      </c>
      <c r="Z128" s="21">
        <f t="shared" si="10"/>
        <v>-4.4181041516835634E-2</v>
      </c>
      <c r="AA128" s="21">
        <f t="shared" si="10"/>
        <v>-2.9454027677890331E-2</v>
      </c>
      <c r="AB128" s="21">
        <f t="shared" si="10"/>
        <v>-1.4727013838945164E-2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-0.71444000000000007</v>
      </c>
      <c r="G129" s="21">
        <f t="shared" ref="G129:AW129" si="11">F131</f>
        <v>-1.2480233333333335</v>
      </c>
      <c r="H129" s="21">
        <f t="shared" si="11"/>
        <v>-1.8808995652173914</v>
      </c>
      <c r="I129" s="21">
        <f t="shared" si="11"/>
        <v>-2.3030286956521739</v>
      </c>
      <c r="J129" s="21">
        <f t="shared" si="11"/>
        <v>-2.7981326293995861</v>
      </c>
      <c r="K129" s="21">
        <f t="shared" si="11"/>
        <v>-2.5183193664596275</v>
      </c>
      <c r="L129" s="21">
        <f t="shared" si="11"/>
        <v>-2.2532331173586142</v>
      </c>
      <c r="M129" s="21">
        <f t="shared" si="11"/>
        <v>-2.0028738820965462</v>
      </c>
      <c r="N129" s="21">
        <f t="shared" si="11"/>
        <v>-1.7672416606734231</v>
      </c>
      <c r="O129" s="21">
        <f t="shared" si="11"/>
        <v>-1.5463364530892454</v>
      </c>
      <c r="P129" s="21">
        <f t="shared" si="11"/>
        <v>-1.3401582593440127</v>
      </c>
      <c r="Q129" s="21">
        <f t="shared" si="11"/>
        <v>-1.1487070794377252</v>
      </c>
      <c r="R129" s="21">
        <f t="shared" si="11"/>
        <v>-0.97198291337038289</v>
      </c>
      <c r="S129" s="21">
        <f t="shared" si="11"/>
        <v>-0.80998576114198584</v>
      </c>
      <c r="T129" s="21">
        <f t="shared" si="11"/>
        <v>-0.66271562275253393</v>
      </c>
      <c r="U129" s="21">
        <f t="shared" si="11"/>
        <v>-0.53017249820202716</v>
      </c>
      <c r="V129" s="21">
        <f t="shared" si="11"/>
        <v>-0.41235638749046566</v>
      </c>
      <c r="W129" s="21">
        <f t="shared" si="11"/>
        <v>-0.3092672906178493</v>
      </c>
      <c r="X129" s="21">
        <f t="shared" si="11"/>
        <v>-0.22090520758417814</v>
      </c>
      <c r="Y129" s="21">
        <f t="shared" si="11"/>
        <v>-0.14727013838945224</v>
      </c>
      <c r="Z129" s="21">
        <f t="shared" si="11"/>
        <v>-8.8362083033671518E-2</v>
      </c>
      <c r="AA129" s="21">
        <f t="shared" si="11"/>
        <v>-4.4181041516835884E-2</v>
      </c>
      <c r="AB129" s="21">
        <f t="shared" si="11"/>
        <v>-1.4727013838945553E-2</v>
      </c>
      <c r="AC129" s="21">
        <f t="shared" si="11"/>
        <v>-3.8857805861880479E-16</v>
      </c>
      <c r="AD129" s="21">
        <f t="shared" si="11"/>
        <v>-3.8857805861880479E-16</v>
      </c>
      <c r="AE129" s="21">
        <f t="shared" si="11"/>
        <v>-3.8857805861880479E-16</v>
      </c>
      <c r="AF129" s="21">
        <f t="shared" si="11"/>
        <v>-3.8857805861880479E-16</v>
      </c>
      <c r="AG129" s="21">
        <f t="shared" si="11"/>
        <v>-3.8857805861880479E-16</v>
      </c>
      <c r="AH129" s="21">
        <f t="shared" si="11"/>
        <v>-3.8857805861880479E-16</v>
      </c>
      <c r="AI129" s="21">
        <f t="shared" si="11"/>
        <v>-3.8857805861880479E-16</v>
      </c>
      <c r="AJ129" s="21">
        <f t="shared" si="11"/>
        <v>-3.8857805861880479E-16</v>
      </c>
      <c r="AK129" s="21">
        <f t="shared" si="11"/>
        <v>-3.8857805861880479E-16</v>
      </c>
      <c r="AL129" s="21">
        <f t="shared" si="11"/>
        <v>-3.8857805861880479E-16</v>
      </c>
      <c r="AM129" s="21">
        <f t="shared" si="11"/>
        <v>-3.8857805861880479E-16</v>
      </c>
      <c r="AN129" s="21">
        <f t="shared" si="11"/>
        <v>-3.8857805861880479E-16</v>
      </c>
      <c r="AO129" s="21">
        <f t="shared" si="11"/>
        <v>-3.8857805861880479E-16</v>
      </c>
      <c r="AP129" s="21">
        <f t="shared" si="11"/>
        <v>-3.8857805861880479E-16</v>
      </c>
      <c r="AQ129" s="21">
        <f t="shared" si="11"/>
        <v>-3.8857805861880479E-16</v>
      </c>
      <c r="AR129" s="21">
        <f t="shared" si="11"/>
        <v>-3.8857805861880479E-16</v>
      </c>
      <c r="AS129" s="21">
        <f t="shared" si="11"/>
        <v>-3.8857805861880479E-16</v>
      </c>
      <c r="AT129" s="21">
        <f t="shared" si="11"/>
        <v>-3.8857805861880479E-16</v>
      </c>
      <c r="AU129" s="21">
        <f t="shared" si="11"/>
        <v>-3.8857805861880479E-16</v>
      </c>
      <c r="AV129" s="21">
        <f t="shared" si="11"/>
        <v>-3.8857805861880479E-16</v>
      </c>
      <c r="AW129" s="21">
        <f t="shared" si="11"/>
        <v>-3.8857805861880479E-16</v>
      </c>
      <c r="AX129" s="21">
        <f>AW131</f>
        <v>-3.8857805861880479E-16</v>
      </c>
      <c r="AY129" s="21">
        <f>AX131</f>
        <v>-3.8857805861880479E-16</v>
      </c>
      <c r="AZ129" s="21">
        <f>AY131</f>
        <v>-3.8857805861880479E-16</v>
      </c>
      <c r="BA129" s="21">
        <f>AZ131</f>
        <v>-3.8857805861880479E-16</v>
      </c>
      <c r="BB129" s="21">
        <f>BA131</f>
        <v>-3.8857805861880479E-16</v>
      </c>
    </row>
    <row r="130" spans="1:54" ht="15" customHeight="1" outlineLevel="2">
      <c r="A130" s="8"/>
      <c r="B130" t="s">
        <v>449</v>
      </c>
      <c r="C130" t="s">
        <v>450</v>
      </c>
      <c r="D130" t="s">
        <v>381</v>
      </c>
      <c r="E130" s="21">
        <f>E131*(1/(1+'Fixed Data'!$B$10))</f>
        <v>-0.68749037721324113</v>
      </c>
      <c r="F130" s="21">
        <f>F131*(1/(1+'Fixed Data'!$B$10))</f>
        <v>-1.2009462406979732</v>
      </c>
      <c r="G130" s="21">
        <f>G131*(1/(1+'Fixed Data'!$B$10))</f>
        <v>-1.8099495431268202</v>
      </c>
      <c r="H130" s="21">
        <f>H131*(1/(1+'Fixed Data'!$B$10))</f>
        <v>-2.2161554038223388</v>
      </c>
      <c r="I130" s="21">
        <f>I131*(1/(1+'Fixed Data'!$B$10))</f>
        <v>-2.6925833616239285</v>
      </c>
      <c r="J130" s="21">
        <f>J131*(1/(1+'Fixed Data'!$B$10))</f>
        <v>-2.4233250254615357</v>
      </c>
      <c r="K130" s="21">
        <f>K131*(1/(1+'Fixed Data'!$B$10))</f>
        <v>-2.1682381806761111</v>
      </c>
      <c r="L130" s="21">
        <f>L131*(1/(1+'Fixed Data'!$B$10))</f>
        <v>-1.9273228272676544</v>
      </c>
      <c r="M130" s="21">
        <f>M131*(1/(1+'Fixed Data'!$B$10))</f>
        <v>-1.7005789652361656</v>
      </c>
      <c r="N130" s="21">
        <f>N131*(1/(1+'Fixed Data'!$B$10))</f>
        <v>-1.4880065945816452</v>
      </c>
      <c r="O130" s="21">
        <f>O131*(1/(1+'Fixed Data'!$B$10))</f>
        <v>-1.2896057153040925</v>
      </c>
      <c r="P130" s="21">
        <f>P131*(1/(1+'Fixed Data'!$B$10))</f>
        <v>-1.1053763274035078</v>
      </c>
      <c r="Q130" s="21">
        <f>Q131*(1/(1+'Fixed Data'!$B$10))</f>
        <v>-0.9353184308798913</v>
      </c>
      <c r="R130" s="21">
        <f>R131*(1/(1+'Fixed Data'!$B$10))</f>
        <v>-0.77943202573324277</v>
      </c>
      <c r="S130" s="21">
        <f>S131*(1/(1+'Fixed Data'!$B$10))</f>
        <v>-0.6377171119635624</v>
      </c>
      <c r="T130" s="21">
        <f>T131*(1/(1+'Fixed Data'!$B$10))</f>
        <v>-0.51017368957084996</v>
      </c>
      <c r="U130" s="21">
        <f>U131*(1/(1+'Fixed Data'!$B$10))</f>
        <v>-0.39680175855510558</v>
      </c>
      <c r="V130" s="21">
        <f>V131*(1/(1+'Fixed Data'!$B$10))</f>
        <v>-0.29760131891632924</v>
      </c>
      <c r="W130" s="21">
        <f>W131*(1/(1+'Fixed Data'!$B$10))</f>
        <v>-0.21257237065452095</v>
      </c>
      <c r="X130" s="21">
        <f>X131*(1/(1+'Fixed Data'!$B$10))</f>
        <v>-0.14171491376968079</v>
      </c>
      <c r="Y130" s="21">
        <f>Y131*(1/(1+'Fixed Data'!$B$10))</f>
        <v>-8.5028948261808637E-2</v>
      </c>
      <c r="Z130" s="21">
        <f>Z131*(1/(1+'Fixed Data'!$B$10))</f>
        <v>-4.2514474130904437E-2</v>
      </c>
      <c r="AA130" s="21">
        <f>AA131*(1/(1+'Fixed Data'!$B$10))</f>
        <v>-1.4171491376968394E-2</v>
      </c>
      <c r="AB130" s="21">
        <f>AB131*(1/(1+'Fixed Data'!$B$10))</f>
        <v>-3.7392037973326098E-16</v>
      </c>
      <c r="AC130" s="21">
        <f>AC131*(1/(1+'Fixed Data'!$B$10))</f>
        <v>-3.7392037973326098E-16</v>
      </c>
      <c r="AD130" s="21">
        <f>AD131*(1/(1+'Fixed Data'!$B$10))</f>
        <v>-3.7392037973326098E-16</v>
      </c>
      <c r="AE130" s="21">
        <f>AE131*(1/(1+'Fixed Data'!$B$10))</f>
        <v>-3.7392037973326098E-16</v>
      </c>
      <c r="AF130" s="21">
        <f>AF131*(1/(1+'Fixed Data'!$B$10))</f>
        <v>-3.7392037973326098E-16</v>
      </c>
      <c r="AG130" s="21">
        <f>AG131*(1/(1+'Fixed Data'!$B$10))</f>
        <v>-3.7392037973326098E-16</v>
      </c>
      <c r="AH130" s="21">
        <f>AH131*(1/(1+'Fixed Data'!$B$10))</f>
        <v>-3.7392037973326098E-16</v>
      </c>
      <c r="AI130" s="21">
        <f>AI131*(1/(1+'Fixed Data'!$B$10))</f>
        <v>-3.7392037973326098E-16</v>
      </c>
      <c r="AJ130" s="21">
        <f>AJ131*(1/(1+'Fixed Data'!$B$10))</f>
        <v>-3.7392037973326098E-16</v>
      </c>
      <c r="AK130" s="21">
        <f>AK131*(1/(1+'Fixed Data'!$B$10))</f>
        <v>-3.7392037973326098E-16</v>
      </c>
      <c r="AL130" s="21">
        <f>AL131*(1/(1+'Fixed Data'!$B$10))</f>
        <v>-3.7392037973326098E-16</v>
      </c>
      <c r="AM130" s="21">
        <f>AM131*(1/(1+'Fixed Data'!$B$10))</f>
        <v>-3.7392037973326098E-16</v>
      </c>
      <c r="AN130" s="21">
        <f>AN131*(1/(1+'Fixed Data'!$B$10))</f>
        <v>-3.7392037973326098E-16</v>
      </c>
      <c r="AO130" s="21">
        <f>AO131*(1/(1+'Fixed Data'!$B$10))</f>
        <v>-3.7392037973326098E-16</v>
      </c>
      <c r="AP130" s="21">
        <f>AP131*(1/(1+'Fixed Data'!$B$10))</f>
        <v>-3.7392037973326098E-16</v>
      </c>
      <c r="AQ130" s="21">
        <f>AQ131*(1/(1+'Fixed Data'!$B$10))</f>
        <v>-3.7392037973326098E-16</v>
      </c>
      <c r="AR130" s="21">
        <f>AR131*(1/(1+'Fixed Data'!$B$10))</f>
        <v>-3.7392037973326098E-16</v>
      </c>
      <c r="AS130" s="21">
        <f>AS131*(1/(1+'Fixed Data'!$B$10))</f>
        <v>-3.7392037973326098E-16</v>
      </c>
      <c r="AT130" s="21">
        <f>AT131*(1/(1+'Fixed Data'!$B$10))</f>
        <v>-3.7392037973326098E-16</v>
      </c>
      <c r="AU130" s="21">
        <f>AU131*(1/(1+'Fixed Data'!$B$10))</f>
        <v>-3.7392037973326098E-16</v>
      </c>
      <c r="AV130" s="21">
        <f>AV131*(1/(1+'Fixed Data'!$B$10))</f>
        <v>-3.7392037973326098E-16</v>
      </c>
      <c r="AW130" s="21">
        <f>AW131*(1/(1+'Fixed Data'!$B$10))</f>
        <v>-3.7392037973326098E-16</v>
      </c>
      <c r="AX130" s="21">
        <f>AX131*(1/(1+'Fixed Data'!$B$10))</f>
        <v>-3.7392037973326098E-16</v>
      </c>
      <c r="AY130" s="21">
        <f>AY131*(1/(1+'Fixed Data'!$B$10))</f>
        <v>-3.7392037973326098E-16</v>
      </c>
      <c r="AZ130" s="21">
        <f>AZ131*(1/(1+'Fixed Data'!$B$10))</f>
        <v>-3.7392037973326098E-16</v>
      </c>
      <c r="BA130" s="21">
        <f>BA131*(1/(1+'Fixed Data'!$B$10))</f>
        <v>-3.7392037973326098E-16</v>
      </c>
      <c r="BB130" s="21">
        <f>BB131*(1/(1+'Fixed Data'!$B$10))</f>
        <v>-3.7392037973326098E-16</v>
      </c>
    </row>
    <row r="131" spans="1:54" ht="13.9" customHeight="1" outlineLevel="2">
      <c r="A131" s="8"/>
      <c r="B131" t="s">
        <v>451</v>
      </c>
      <c r="C131" t="s">
        <v>452</v>
      </c>
      <c r="D131" t="s">
        <v>381</v>
      </c>
      <c r="E131" s="21">
        <f t="shared" ref="E131:BB131" si="12">E82-E128+E129</f>
        <v>-0.71444000000000007</v>
      </c>
      <c r="F131" s="21">
        <f t="shared" si="12"/>
        <v>-1.2480233333333335</v>
      </c>
      <c r="G131" s="21">
        <f t="shared" si="12"/>
        <v>-1.8808995652173914</v>
      </c>
      <c r="H131" s="21">
        <f t="shared" si="12"/>
        <v>-2.3030286956521739</v>
      </c>
      <c r="I131" s="21">
        <f t="shared" si="12"/>
        <v>-2.7981326293995861</v>
      </c>
      <c r="J131" s="21">
        <f t="shared" si="12"/>
        <v>-2.5183193664596275</v>
      </c>
      <c r="K131" s="21">
        <f t="shared" si="12"/>
        <v>-2.2532331173586142</v>
      </c>
      <c r="L131" s="21">
        <f t="shared" si="12"/>
        <v>-2.0028738820965462</v>
      </c>
      <c r="M131" s="21">
        <f t="shared" si="12"/>
        <v>-1.7672416606734231</v>
      </c>
      <c r="N131" s="21">
        <f t="shared" si="12"/>
        <v>-1.5463364530892454</v>
      </c>
      <c r="O131" s="21">
        <f t="shared" si="12"/>
        <v>-1.3401582593440127</v>
      </c>
      <c r="P131" s="21">
        <f t="shared" si="12"/>
        <v>-1.1487070794377252</v>
      </c>
      <c r="Q131" s="21">
        <f t="shared" si="12"/>
        <v>-0.97198291337038289</v>
      </c>
      <c r="R131" s="21">
        <f t="shared" si="12"/>
        <v>-0.80998576114198584</v>
      </c>
      <c r="S131" s="21">
        <f t="shared" si="12"/>
        <v>-0.66271562275253393</v>
      </c>
      <c r="T131" s="21">
        <f t="shared" si="12"/>
        <v>-0.53017249820202716</v>
      </c>
      <c r="U131" s="21">
        <f t="shared" si="12"/>
        <v>-0.41235638749046566</v>
      </c>
      <c r="V131" s="21">
        <f t="shared" si="12"/>
        <v>-0.3092672906178493</v>
      </c>
      <c r="W131" s="21">
        <f t="shared" si="12"/>
        <v>-0.22090520758417814</v>
      </c>
      <c r="X131" s="21">
        <f t="shared" si="12"/>
        <v>-0.14727013838945224</v>
      </c>
      <c r="Y131" s="21">
        <f t="shared" si="12"/>
        <v>-8.8362083033671518E-2</v>
      </c>
      <c r="Z131" s="21">
        <f t="shared" si="12"/>
        <v>-4.4181041516835884E-2</v>
      </c>
      <c r="AA131" s="21">
        <f t="shared" si="12"/>
        <v>-1.4727013838945553E-2</v>
      </c>
      <c r="AB131" s="21">
        <f t="shared" si="12"/>
        <v>-3.8857805861880479E-16</v>
      </c>
      <c r="AC131" s="21">
        <f t="shared" si="12"/>
        <v>-3.8857805861880479E-16</v>
      </c>
      <c r="AD131" s="21">
        <f t="shared" si="12"/>
        <v>-3.8857805861880479E-16</v>
      </c>
      <c r="AE131" s="21">
        <f t="shared" si="12"/>
        <v>-3.8857805861880479E-16</v>
      </c>
      <c r="AF131" s="21">
        <f t="shared" si="12"/>
        <v>-3.8857805861880479E-16</v>
      </c>
      <c r="AG131" s="21">
        <f t="shared" si="12"/>
        <v>-3.8857805861880479E-16</v>
      </c>
      <c r="AH131" s="21">
        <f t="shared" si="12"/>
        <v>-3.8857805861880479E-16</v>
      </c>
      <c r="AI131" s="21">
        <f t="shared" si="12"/>
        <v>-3.8857805861880479E-16</v>
      </c>
      <c r="AJ131" s="21">
        <f t="shared" si="12"/>
        <v>-3.8857805861880479E-16</v>
      </c>
      <c r="AK131" s="21">
        <f t="shared" si="12"/>
        <v>-3.8857805861880479E-16</v>
      </c>
      <c r="AL131" s="21">
        <f t="shared" si="12"/>
        <v>-3.8857805861880479E-16</v>
      </c>
      <c r="AM131" s="21">
        <f t="shared" si="12"/>
        <v>-3.8857805861880479E-16</v>
      </c>
      <c r="AN131" s="21">
        <f t="shared" si="12"/>
        <v>-3.8857805861880479E-16</v>
      </c>
      <c r="AO131" s="21">
        <f t="shared" si="12"/>
        <v>-3.8857805861880479E-16</v>
      </c>
      <c r="AP131" s="21">
        <f t="shared" si="12"/>
        <v>-3.8857805861880479E-16</v>
      </c>
      <c r="AQ131" s="21">
        <f t="shared" si="12"/>
        <v>-3.8857805861880479E-16</v>
      </c>
      <c r="AR131" s="21">
        <f t="shared" si="12"/>
        <v>-3.8857805861880479E-16</v>
      </c>
      <c r="AS131" s="21">
        <f t="shared" si="12"/>
        <v>-3.8857805861880479E-16</v>
      </c>
      <c r="AT131" s="21">
        <f t="shared" si="12"/>
        <v>-3.8857805861880479E-16</v>
      </c>
      <c r="AU131" s="21">
        <f t="shared" si="12"/>
        <v>-3.8857805861880479E-16</v>
      </c>
      <c r="AV131" s="21">
        <f t="shared" si="12"/>
        <v>-3.8857805861880479E-16</v>
      </c>
      <c r="AW131" s="21">
        <f t="shared" si="12"/>
        <v>-3.8857805861880479E-16</v>
      </c>
      <c r="AX131" s="21">
        <f t="shared" si="12"/>
        <v>-3.8857805861880479E-16</v>
      </c>
      <c r="AY131" s="21">
        <f t="shared" si="12"/>
        <v>-3.8857805861880479E-16</v>
      </c>
      <c r="AZ131" s="21">
        <f t="shared" si="12"/>
        <v>-3.8857805861880479E-16</v>
      </c>
      <c r="BA131" s="21">
        <f t="shared" si="12"/>
        <v>-3.8857805861880479E-16</v>
      </c>
      <c r="BB131" s="21">
        <f t="shared" si="12"/>
        <v>-3.8857805861880479E-16</v>
      </c>
    </row>
    <row r="132" spans="1:54" ht="14.5" outlineLevel="2">
      <c r="A132" s="8"/>
      <c r="B132" t="s">
        <v>453</v>
      </c>
      <c r="C132" t="s">
        <v>454</v>
      </c>
      <c r="D132" t="s">
        <v>381</v>
      </c>
      <c r="E132" s="21">
        <f>AVERAGE(E129:E130)*'Fixed Data'!$B$10</f>
        <v>-1.3474811393379527E-2</v>
      </c>
      <c r="F132" s="21">
        <f>AVERAGE(F129:F130)*'Fixed Data'!$B$10</f>
        <v>-3.7541570317680274E-2</v>
      </c>
      <c r="G132" s="21">
        <f>AVERAGE(G129:G130)*'Fixed Data'!$B$10</f>
        <v>-5.9936268378619012E-2</v>
      </c>
      <c r="H132" s="21">
        <f>AVERAGE(H129:H130)*'Fixed Data'!$B$10</f>
        <v>-8.0302277393178703E-2</v>
      </c>
      <c r="I132" s="21">
        <f>AVERAGE(I129:I130)*'Fixed Data'!$B$10</f>
        <v>-9.7913996322611607E-2</v>
      </c>
      <c r="J132" s="21">
        <f>AVERAGE(J129:J130)*'Fixed Data'!$B$10</f>
        <v>-0.10234057003527798</v>
      </c>
      <c r="K132" s="21">
        <f>AVERAGE(K129:K130)*'Fixed Data'!$B$10</f>
        <v>-9.1856527923860468E-2</v>
      </c>
      <c r="L132" s="21">
        <f>AVERAGE(L129:L130)*'Fixed Data'!$B$10</f>
        <v>-8.1938896514674869E-2</v>
      </c>
      <c r="M132" s="21">
        <f>AVERAGE(M129:M130)*'Fixed Data'!$B$10</f>
        <v>-7.2587675807721158E-2</v>
      </c>
      <c r="N132" s="21">
        <f>AVERAGE(N129:N130)*'Fixed Data'!$B$10</f>
        <v>-6.3802865802999348E-2</v>
      </c>
      <c r="O132" s="21">
        <f>AVERAGE(O129:O130)*'Fixed Data'!$B$10</f>
        <v>-5.5584466500509418E-2</v>
      </c>
      <c r="P132" s="21">
        <f>AVERAGE(P129:P130)*'Fixed Data'!$B$10</f>
        <v>-4.7932477900251395E-2</v>
      </c>
      <c r="Q132" s="21">
        <f>AVERAGE(Q129:Q130)*'Fixed Data'!$B$10</f>
        <v>-4.0846900002225288E-2</v>
      </c>
      <c r="R132" s="21">
        <f>AVERAGE(R129:R130)*'Fixed Data'!$B$10</f>
        <v>-3.4327732806431061E-2</v>
      </c>
      <c r="S132" s="21">
        <f>AVERAGE(S129:S130)*'Fixed Data'!$B$10</f>
        <v>-2.8374976312868748E-2</v>
      </c>
      <c r="T132" s="21">
        <f>AVERAGE(T129:T130)*'Fixed Data'!$B$10</f>
        <v>-2.2988630521538322E-2</v>
      </c>
      <c r="U132" s="21">
        <f>AVERAGE(U129:U130)*'Fixed Data'!$B$10</f>
        <v>-1.8168695432439801E-2</v>
      </c>
      <c r="V132" s="21">
        <f>AVERAGE(V129:V130)*'Fixed Data'!$B$10</f>
        <v>-1.3915171045573179E-2</v>
      </c>
      <c r="W132" s="21">
        <f>AVERAGE(W129:W130)*'Fixed Data'!$B$10</f>
        <v>-1.0228057360938457E-2</v>
      </c>
      <c r="X132" s="21">
        <f>AVERAGE(X129:X130)*'Fixed Data'!$B$10</f>
        <v>-7.107354378535634E-3</v>
      </c>
      <c r="Y132" s="21">
        <f>AVERAGE(Y129:Y130)*'Fixed Data'!$B$10</f>
        <v>-4.5530620983647132E-3</v>
      </c>
      <c r="Z132" s="21">
        <f>AVERAGE(Z129:Z130)*'Fixed Data'!$B$10</f>
        <v>-2.5651805204256889E-3</v>
      </c>
      <c r="AA132" s="21">
        <f>AVERAGE(AA129:AA130)*'Fixed Data'!$B$10</f>
        <v>-1.1437096447185638E-3</v>
      </c>
      <c r="AB132" s="21">
        <f>AVERAGE(AB129:AB130)*'Fixed Data'!$B$10</f>
        <v>-2.8864947124334017E-4</v>
      </c>
      <c r="AC132" s="21">
        <f>AVERAGE(AC129:AC130)*'Fixed Data'!$B$10</f>
        <v>-1.4944969391700488E-17</v>
      </c>
      <c r="AD132" s="21">
        <f>AVERAGE(AD129:AD130)*'Fixed Data'!$B$10</f>
        <v>-1.4944969391700488E-17</v>
      </c>
      <c r="AE132" s="21">
        <f>AVERAGE(AE129:AE130)*'Fixed Data'!$B$10</f>
        <v>-1.4944969391700488E-17</v>
      </c>
      <c r="AF132" s="21">
        <f>AVERAGE(AF129:AF130)*'Fixed Data'!$B$10</f>
        <v>-1.4944969391700488E-17</v>
      </c>
      <c r="AG132" s="21">
        <f>AVERAGE(AG129:AG130)*'Fixed Data'!$B$10</f>
        <v>-1.4944969391700488E-17</v>
      </c>
      <c r="AH132" s="21">
        <f>AVERAGE(AH129:AH130)*'Fixed Data'!$B$10</f>
        <v>-1.4944969391700488E-17</v>
      </c>
      <c r="AI132" s="21">
        <f>AVERAGE(AI129:AI130)*'Fixed Data'!$B$10</f>
        <v>-1.4944969391700488E-17</v>
      </c>
      <c r="AJ132" s="21">
        <f>AVERAGE(AJ129:AJ130)*'Fixed Data'!$B$10</f>
        <v>-1.4944969391700488E-17</v>
      </c>
      <c r="AK132" s="21">
        <f>AVERAGE(AK129:AK130)*'Fixed Data'!$B$10</f>
        <v>-1.4944969391700488E-17</v>
      </c>
      <c r="AL132" s="21">
        <f>AVERAGE(AL129:AL130)*'Fixed Data'!$B$10</f>
        <v>-1.4944969391700488E-17</v>
      </c>
      <c r="AM132" s="21">
        <f>AVERAGE(AM129:AM130)*'Fixed Data'!$B$10</f>
        <v>-1.4944969391700488E-17</v>
      </c>
      <c r="AN132" s="21">
        <f>AVERAGE(AN129:AN130)*'Fixed Data'!$B$10</f>
        <v>-1.4944969391700488E-17</v>
      </c>
      <c r="AO132" s="21">
        <f>AVERAGE(AO129:AO130)*'Fixed Data'!$B$10</f>
        <v>-1.4944969391700488E-17</v>
      </c>
      <c r="AP132" s="21">
        <f>AVERAGE(AP129:AP130)*'Fixed Data'!$B$10</f>
        <v>-1.4944969391700488E-17</v>
      </c>
      <c r="AQ132" s="21">
        <f>AVERAGE(AQ129:AQ130)*'Fixed Data'!$B$10</f>
        <v>-1.4944969391700488E-17</v>
      </c>
      <c r="AR132" s="21">
        <f>AVERAGE(AR129:AR130)*'Fixed Data'!$B$10</f>
        <v>-1.4944969391700488E-17</v>
      </c>
      <c r="AS132" s="21">
        <f>AVERAGE(AS129:AS130)*'Fixed Data'!$B$10</f>
        <v>-1.4944969391700488E-17</v>
      </c>
      <c r="AT132" s="21">
        <f>AVERAGE(AT129:AT130)*'Fixed Data'!$B$10</f>
        <v>-1.4944969391700488E-17</v>
      </c>
      <c r="AU132" s="21">
        <f>AVERAGE(AU129:AU130)*'Fixed Data'!$B$10</f>
        <v>-1.4944969391700488E-17</v>
      </c>
      <c r="AV132" s="21">
        <f>AVERAGE(AV129:AV130)*'Fixed Data'!$B$10</f>
        <v>-1.4944969391700488E-17</v>
      </c>
      <c r="AW132" s="21">
        <f>AVERAGE(AW129:AW130)*'Fixed Data'!$B$10</f>
        <v>-1.4944969391700488E-17</v>
      </c>
      <c r="AX132" s="21">
        <f>AVERAGE(AX129:AX130)*'Fixed Data'!$B$10</f>
        <v>-1.4944969391700488E-17</v>
      </c>
      <c r="AY132" s="21">
        <f>AVERAGE(AY129:AY130)*'Fixed Data'!$B$10</f>
        <v>-1.4944969391700488E-17</v>
      </c>
      <c r="AZ132" s="21">
        <f>AVERAGE(AZ129:AZ130)*'Fixed Data'!$B$10</f>
        <v>-1.4944969391700488E-17</v>
      </c>
      <c r="BA132" s="21">
        <f>AVERAGE(BA129:BA130)*'Fixed Data'!$B$10</f>
        <v>-1.4944969391700488E-17</v>
      </c>
      <c r="BB132" s="21">
        <f>AVERAGE(BB129:BB130)*'Fixed Data'!$B$10</f>
        <v>-1.4944969391700488E-17</v>
      </c>
    </row>
    <row r="133" spans="1:54" ht="14" outlineLevel="2" thickBot="1">
      <c r="A133" s="9"/>
      <c r="B133" s="3" t="s">
        <v>455</v>
      </c>
      <c r="C133" s="7" t="s">
        <v>456</v>
      </c>
      <c r="D133" s="7" t="s">
        <v>381</v>
      </c>
      <c r="E133" s="21">
        <f>E128+E132</f>
        <v>-1.3474811393379527E-2</v>
      </c>
      <c r="F133" s="21">
        <f t="shared" ref="F133:BB133" si="13">F128+F132</f>
        <v>-9.7078236984346949E-2</v>
      </c>
      <c r="G133" s="21">
        <f t="shared" si="13"/>
        <v>-0.16846003649456104</v>
      </c>
      <c r="H133" s="21">
        <f t="shared" si="13"/>
        <v>-0.25129314695839611</v>
      </c>
      <c r="I133" s="21">
        <f t="shared" si="13"/>
        <v>-0.31725006257519961</v>
      </c>
      <c r="J133" s="21">
        <f t="shared" si="13"/>
        <v>-0.38215383297523658</v>
      </c>
      <c r="K133" s="21">
        <f t="shared" si="13"/>
        <v>-0.35694277702487387</v>
      </c>
      <c r="L133" s="21">
        <f t="shared" si="13"/>
        <v>-0.33229813177674306</v>
      </c>
      <c r="M133" s="21">
        <f t="shared" si="13"/>
        <v>-0.3082198972308442</v>
      </c>
      <c r="N133" s="21">
        <f t="shared" si="13"/>
        <v>-0.28470807338717719</v>
      </c>
      <c r="O133" s="21">
        <f t="shared" si="13"/>
        <v>-0.26176266024574213</v>
      </c>
      <c r="P133" s="21">
        <f t="shared" si="13"/>
        <v>-0.23938365780653886</v>
      </c>
      <c r="Q133" s="21">
        <f t="shared" si="13"/>
        <v>-0.21757106606956761</v>
      </c>
      <c r="R133" s="21">
        <f t="shared" si="13"/>
        <v>-0.19632488503482817</v>
      </c>
      <c r="S133" s="21">
        <f t="shared" si="13"/>
        <v>-0.17564511470232066</v>
      </c>
      <c r="T133" s="21">
        <f t="shared" si="13"/>
        <v>-0.15553175507204506</v>
      </c>
      <c r="U133" s="21">
        <f t="shared" si="13"/>
        <v>-0.13598480614400132</v>
      </c>
      <c r="V133" s="21">
        <f t="shared" si="13"/>
        <v>-0.11700426791818952</v>
      </c>
      <c r="W133" s="21">
        <f t="shared" si="13"/>
        <v>-9.8590140394609602E-2</v>
      </c>
      <c r="X133" s="21">
        <f t="shared" si="13"/>
        <v>-8.0742423573261515E-2</v>
      </c>
      <c r="Y133" s="21">
        <f t="shared" si="13"/>
        <v>-6.3461117454145427E-2</v>
      </c>
      <c r="Z133" s="21">
        <f t="shared" si="13"/>
        <v>-4.6746222037261323E-2</v>
      </c>
      <c r="AA133" s="21">
        <f t="shared" si="13"/>
        <v>-3.0597737322608894E-2</v>
      </c>
      <c r="AB133" s="21">
        <f t="shared" si="13"/>
        <v>-1.5015663310188504E-2</v>
      </c>
      <c r="AC133" s="21">
        <f t="shared" si="13"/>
        <v>-1.4944969391700488E-17</v>
      </c>
      <c r="AD133" s="21">
        <f t="shared" si="13"/>
        <v>-1.4944969391700488E-17</v>
      </c>
      <c r="AE133" s="21">
        <f t="shared" si="13"/>
        <v>-1.4944969391700488E-17</v>
      </c>
      <c r="AF133" s="21">
        <f t="shared" si="13"/>
        <v>-1.4944969391700488E-17</v>
      </c>
      <c r="AG133" s="21">
        <f t="shared" si="13"/>
        <v>-1.4944969391700488E-17</v>
      </c>
      <c r="AH133" s="21">
        <f t="shared" si="13"/>
        <v>-1.4944969391700488E-17</v>
      </c>
      <c r="AI133" s="21">
        <f t="shared" si="13"/>
        <v>-1.4944969391700488E-17</v>
      </c>
      <c r="AJ133" s="21">
        <f t="shared" si="13"/>
        <v>-1.4944969391700488E-17</v>
      </c>
      <c r="AK133" s="21">
        <f t="shared" si="13"/>
        <v>-1.4944969391700488E-17</v>
      </c>
      <c r="AL133" s="21">
        <f t="shared" si="13"/>
        <v>-1.4944969391700488E-17</v>
      </c>
      <c r="AM133" s="21">
        <f t="shared" si="13"/>
        <v>-1.4944969391700488E-17</v>
      </c>
      <c r="AN133" s="21">
        <f t="shared" si="13"/>
        <v>-1.4944969391700488E-17</v>
      </c>
      <c r="AO133" s="21">
        <f t="shared" si="13"/>
        <v>-1.4944969391700488E-17</v>
      </c>
      <c r="AP133" s="21">
        <f t="shared" si="13"/>
        <v>-1.4944969391700488E-17</v>
      </c>
      <c r="AQ133" s="21">
        <f t="shared" si="13"/>
        <v>-1.4944969391700488E-17</v>
      </c>
      <c r="AR133" s="21">
        <f t="shared" si="13"/>
        <v>-1.4944969391700488E-17</v>
      </c>
      <c r="AS133" s="21">
        <f t="shared" si="13"/>
        <v>-1.4944969391700488E-17</v>
      </c>
      <c r="AT133" s="21">
        <f t="shared" si="13"/>
        <v>-1.4944969391700488E-17</v>
      </c>
      <c r="AU133" s="21">
        <f t="shared" si="13"/>
        <v>-1.4944969391700488E-17</v>
      </c>
      <c r="AV133" s="21">
        <f t="shared" si="13"/>
        <v>-1.4944969391700488E-17</v>
      </c>
      <c r="AW133" s="21">
        <f t="shared" si="13"/>
        <v>-1.4944969391700488E-17</v>
      </c>
      <c r="AX133" s="21">
        <f t="shared" si="13"/>
        <v>-1.4944969391700488E-17</v>
      </c>
      <c r="AY133" s="21">
        <f t="shared" si="13"/>
        <v>-1.4944969391700488E-17</v>
      </c>
      <c r="AZ133" s="21">
        <f t="shared" si="13"/>
        <v>-1.4944969391700488E-17</v>
      </c>
      <c r="BA133" s="21">
        <f t="shared" si="13"/>
        <v>-1.4944969391700488E-17</v>
      </c>
      <c r="BB133" s="21">
        <f t="shared" si="13"/>
        <v>-1.4944969391700488E-17</v>
      </c>
    </row>
    <row r="134" spans="1:54" ht="14" outlineLevel="2" thickBot="1">
      <c r="A134" s="139"/>
      <c r="B134" s="142" t="s">
        <v>457</v>
      </c>
      <c r="C134" s="143"/>
      <c r="D134" s="243"/>
      <c r="E134" s="245">
        <f t="shared" ref="E134:AJ134" si="14">E83+E77+E71</f>
        <v>-1.9303631921448892</v>
      </c>
      <c r="F134" s="245">
        <f t="shared" si="14"/>
        <v>-1.7013251950346082</v>
      </c>
      <c r="G134" s="245">
        <f t="shared" si="14"/>
        <v>-2.0071458525171337</v>
      </c>
      <c r="H134" s="245">
        <f t="shared" si="14"/>
        <v>-1.7281614889803261</v>
      </c>
      <c r="I134" s="245">
        <f t="shared" si="14"/>
        <v>-1.9793987488630269</v>
      </c>
      <c r="J134" s="245">
        <f t="shared" si="14"/>
        <v>-0.59011275804034657</v>
      </c>
      <c r="K134" s="245">
        <f t="shared" si="14"/>
        <v>-0.60689246978143063</v>
      </c>
      <c r="L134" s="245">
        <f t="shared" si="14"/>
        <v>-0.62419395441126602</v>
      </c>
      <c r="M134" s="245">
        <f t="shared" si="14"/>
        <v>-0.64202972291668625</v>
      </c>
      <c r="N134" s="245">
        <f t="shared" si="14"/>
        <v>-0.66042020740275031</v>
      </c>
      <c r="O134" s="245">
        <f t="shared" si="14"/>
        <v>-0.67938378086693074</v>
      </c>
      <c r="P134" s="245">
        <f t="shared" si="14"/>
        <v>-0.6989387546266318</v>
      </c>
      <c r="Q134" s="245">
        <f t="shared" si="14"/>
        <v>-0.71910405229226693</v>
      </c>
      <c r="R134" s="245">
        <f t="shared" si="14"/>
        <v>-0.73989877605345156</v>
      </c>
      <c r="S134" s="245">
        <f t="shared" si="14"/>
        <v>-0.76134350669351025</v>
      </c>
      <c r="T134" s="245">
        <f t="shared" si="14"/>
        <v>-0.78345921393330231</v>
      </c>
      <c r="U134" s="245">
        <f t="shared" si="14"/>
        <v>-0.80626750044689177</v>
      </c>
      <c r="V134" s="245">
        <f t="shared" si="14"/>
        <v>-0.82979070103047547</v>
      </c>
      <c r="W134" s="245">
        <f t="shared" si="14"/>
        <v>-0.85405191002409464</v>
      </c>
      <c r="X134" s="245">
        <f t="shared" si="14"/>
        <v>-0.8790750098602661</v>
      </c>
      <c r="Y134" s="245">
        <f t="shared" si="14"/>
        <v>-0.90488469735877486</v>
      </c>
      <c r="Z134" s="245">
        <f t="shared" si="14"/>
        <v>-0.93150651828554198</v>
      </c>
      <c r="AA134" s="245">
        <f t="shared" si="14"/>
        <v>-0.95896689665253687</v>
      </c>
      <c r="AB134" s="245">
        <f t="shared" si="14"/>
        <v>-0.98729316777408638</v>
      </c>
      <c r="AC134" s="245">
        <f t="shared" si="14"/>
        <v>-10.164993617998412</v>
      </c>
      <c r="AD134" s="245">
        <f t="shared" si="14"/>
        <v>-10.466432468849346</v>
      </c>
      <c r="AE134" s="245">
        <f t="shared" si="14"/>
        <v>-10.777408560908771</v>
      </c>
      <c r="AF134" s="245">
        <f t="shared" si="14"/>
        <v>-11.098235320582731</v>
      </c>
      <c r="AG134" s="245">
        <f t="shared" si="14"/>
        <v>-11.429237165500261</v>
      </c>
      <c r="AH134" s="245">
        <f t="shared" si="14"/>
        <v>-11.770749962794049</v>
      </c>
      <c r="AI134" s="245">
        <f t="shared" si="14"/>
        <v>-12.123121419765926</v>
      </c>
      <c r="AJ134" s="245">
        <f t="shared" si="14"/>
        <v>-12.486711594757073</v>
      </c>
      <c r="AK134" s="245">
        <f t="shared" ref="AK134:BB134" si="15">AK83+AK77+AK71</f>
        <v>-12.861893347915913</v>
      </c>
      <c r="AL134" s="245">
        <f t="shared" si="15"/>
        <v>-13.249052882119534</v>
      </c>
      <c r="AM134" s="245">
        <f t="shared" si="15"/>
        <v>-13.645059689706319</v>
      </c>
      <c r="AN134" s="245">
        <f t="shared" si="15"/>
        <v>-14.052150195312629</v>
      </c>
      <c r="AO134" s="245">
        <f t="shared" si="15"/>
        <v>-14.472135929789733</v>
      </c>
      <c r="AP134" s="245">
        <f t="shared" si="15"/>
        <v>-14.905441561538792</v>
      </c>
      <c r="AQ134" s="245">
        <f t="shared" si="15"/>
        <v>-15.35250670942834</v>
      </c>
      <c r="AR134" s="245">
        <f t="shared" si="15"/>
        <v>-15.808050147156225</v>
      </c>
      <c r="AS134" s="245">
        <f t="shared" si="15"/>
        <v>-16.265407196780338</v>
      </c>
      <c r="AT134" s="245">
        <f t="shared" si="15"/>
        <v>-16.736778701821109</v>
      </c>
      <c r="AU134" s="245">
        <f t="shared" si="15"/>
        <v>-17.222597887756255</v>
      </c>
      <c r="AV134" s="245">
        <f t="shared" si="15"/>
        <v>-17.721877550433376</v>
      </c>
      <c r="AW134" s="245">
        <f t="shared" si="15"/>
        <v>-18.233294618567406</v>
      </c>
      <c r="AX134" s="245">
        <f t="shared" si="15"/>
        <v>-18.760252765143278</v>
      </c>
      <c r="AY134" s="245">
        <f t="shared" si="15"/>
        <v>-19.267401888048269</v>
      </c>
      <c r="AZ134" s="245">
        <f t="shared" si="15"/>
        <v>-19.77690424456781</v>
      </c>
      <c r="BA134" s="245">
        <f t="shared" si="15"/>
        <v>-20.30189351225799</v>
      </c>
      <c r="BB134" s="245">
        <f t="shared" si="15"/>
        <v>0</v>
      </c>
    </row>
    <row r="135" spans="1:54" ht="14" outlineLevel="2" thickBot="1">
      <c r="A135" s="138"/>
      <c r="B135" s="140" t="s">
        <v>458</v>
      </c>
      <c r="C135" s="141"/>
      <c r="D135" s="244"/>
      <c r="E135" s="245">
        <f>E133+E134</f>
        <v>-1.9438380035382687</v>
      </c>
      <c r="F135" s="245">
        <f t="shared" ref="F135:AW135" si="16">F133+F134</f>
        <v>-1.7984034320189553</v>
      </c>
      <c r="G135" s="245">
        <f t="shared" si="16"/>
        <v>-2.1756058890116949</v>
      </c>
      <c r="H135" s="245">
        <f t="shared" si="16"/>
        <v>-1.9794546359387222</v>
      </c>
      <c r="I135" s="245">
        <f t="shared" si="16"/>
        <v>-2.2966488114382266</v>
      </c>
      <c r="J135" s="245">
        <f t="shared" si="16"/>
        <v>-0.97226659101558321</v>
      </c>
      <c r="K135" s="245">
        <f t="shared" si="16"/>
        <v>-0.9638352468063045</v>
      </c>
      <c r="L135" s="245">
        <f t="shared" si="16"/>
        <v>-0.95649208618800907</v>
      </c>
      <c r="M135" s="245">
        <f t="shared" si="16"/>
        <v>-0.95024962014753045</v>
      </c>
      <c r="N135" s="245">
        <f t="shared" si="16"/>
        <v>-0.9451282807899275</v>
      </c>
      <c r="O135" s="245">
        <f t="shared" si="16"/>
        <v>-0.94114644111267287</v>
      </c>
      <c r="P135" s="245">
        <f t="shared" si="16"/>
        <v>-0.93832241243317061</v>
      </c>
      <c r="Q135" s="245">
        <f t="shared" si="16"/>
        <v>-0.93667511836183448</v>
      </c>
      <c r="R135" s="245">
        <f t="shared" si="16"/>
        <v>-0.9362236610882797</v>
      </c>
      <c r="S135" s="245">
        <f t="shared" si="16"/>
        <v>-0.93698862139583095</v>
      </c>
      <c r="T135" s="245">
        <f t="shared" si="16"/>
        <v>-0.9389909690053474</v>
      </c>
      <c r="U135" s="245">
        <f t="shared" si="16"/>
        <v>-0.9422523065908931</v>
      </c>
      <c r="V135" s="245">
        <f t="shared" si="16"/>
        <v>-0.94679496894866499</v>
      </c>
      <c r="W135" s="245">
        <f t="shared" si="16"/>
        <v>-0.9526420504187042</v>
      </c>
      <c r="X135" s="245">
        <f t="shared" si="16"/>
        <v>-0.95981743343352766</v>
      </c>
      <c r="Y135" s="245">
        <f t="shared" si="16"/>
        <v>-0.96834581481292026</v>
      </c>
      <c r="Z135" s="245">
        <f t="shared" si="16"/>
        <v>-0.97825274032280329</v>
      </c>
      <c r="AA135" s="245">
        <f t="shared" si="16"/>
        <v>-0.98956463397514571</v>
      </c>
      <c r="AB135" s="245">
        <f t="shared" si="16"/>
        <v>-1.0023088310842749</v>
      </c>
      <c r="AC135" s="245">
        <f t="shared" si="16"/>
        <v>-10.164993617998412</v>
      </c>
      <c r="AD135" s="245">
        <f t="shared" si="16"/>
        <v>-10.466432468849346</v>
      </c>
      <c r="AE135" s="245">
        <f t="shared" si="16"/>
        <v>-10.777408560908771</v>
      </c>
      <c r="AF135" s="245">
        <f t="shared" si="16"/>
        <v>-11.098235320582731</v>
      </c>
      <c r="AG135" s="245">
        <f t="shared" si="16"/>
        <v>-11.429237165500261</v>
      </c>
      <c r="AH135" s="245">
        <f t="shared" si="16"/>
        <v>-11.770749962794049</v>
      </c>
      <c r="AI135" s="245">
        <f t="shared" si="16"/>
        <v>-12.123121419765926</v>
      </c>
      <c r="AJ135" s="245">
        <f t="shared" si="16"/>
        <v>-12.486711594757073</v>
      </c>
      <c r="AK135" s="245">
        <f t="shared" si="16"/>
        <v>-12.861893347915913</v>
      </c>
      <c r="AL135" s="245">
        <f t="shared" si="16"/>
        <v>-13.249052882119534</v>
      </c>
      <c r="AM135" s="245">
        <f t="shared" si="16"/>
        <v>-13.645059689706319</v>
      </c>
      <c r="AN135" s="245">
        <f t="shared" si="16"/>
        <v>-14.052150195312629</v>
      </c>
      <c r="AO135" s="245">
        <f t="shared" si="16"/>
        <v>-14.472135929789733</v>
      </c>
      <c r="AP135" s="245">
        <f t="shared" si="16"/>
        <v>-14.905441561538792</v>
      </c>
      <c r="AQ135" s="245">
        <f t="shared" si="16"/>
        <v>-15.35250670942834</v>
      </c>
      <c r="AR135" s="245">
        <f t="shared" si="16"/>
        <v>-15.808050147156225</v>
      </c>
      <c r="AS135" s="245">
        <f t="shared" si="16"/>
        <v>-16.265407196780338</v>
      </c>
      <c r="AT135" s="245">
        <f t="shared" si="16"/>
        <v>-16.736778701821109</v>
      </c>
      <c r="AU135" s="245">
        <f t="shared" si="16"/>
        <v>-17.222597887756255</v>
      </c>
      <c r="AV135" s="245">
        <f t="shared" si="16"/>
        <v>-17.721877550433376</v>
      </c>
      <c r="AW135" s="245">
        <f t="shared" si="16"/>
        <v>-18.233294618567406</v>
      </c>
      <c r="AX135" s="245">
        <f>AX133+AX134</f>
        <v>-18.760252765143278</v>
      </c>
      <c r="AY135" s="245">
        <f>AY133+AY134</f>
        <v>-19.267401888048269</v>
      </c>
      <c r="AZ135" s="245">
        <f>AZ133+AZ134</f>
        <v>-19.77690424456781</v>
      </c>
      <c r="BA135" s="245">
        <f>BA133+BA134</f>
        <v>-20.30189351225799</v>
      </c>
      <c r="BB135" s="245">
        <f>BB133+BB134</f>
        <v>-1.4944969391700488E-17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-3.1291900105007215</v>
      </c>
      <c r="F143" s="21">
        <f>-(F$158*'Fixed Data'!$B$25*'Fixed Data'!F$47*'Fixed Data'!$B$24*'Fixed Data'!$B$23+F$158*'Fixed Data'!$B$26)*'Fixed Data'!M42/10^6</f>
        <v>-3.2433839051414068</v>
      </c>
      <c r="G143" s="21">
        <f>-(G$158*'Fixed Data'!$B$25*'Fixed Data'!G$47*'Fixed Data'!$B$24*'Fixed Data'!$B$23+G$158*'Fixed Data'!$B$26)*'Fixed Data'!N42/10^6</f>
        <v>-3.375515300638865</v>
      </c>
      <c r="H143" s="21">
        <f>-(H$158*'Fixed Data'!$B$25*'Fixed Data'!H$47*'Fixed Data'!$B$24*'Fixed Data'!$B$23+H$158*'Fixed Data'!$B$26)*'Fixed Data'!O42/10^6</f>
        <v>-3.5015247232385485</v>
      </c>
      <c r="I143" s="21">
        <f>-(I$158*'Fixed Data'!$B$25*'Fixed Data'!I$47*'Fixed Data'!$B$24*'Fixed Data'!$B$23+I$158*'Fixed Data'!$B$26)*'Fixed Data'!P42/10^6</f>
        <v>-3.6407445369611868</v>
      </c>
      <c r="J143" s="21">
        <f>-(J$158*'Fixed Data'!$B$25*'Fixed Data'!J$47*'Fixed Data'!$B$24*'Fixed Data'!$B$23+J$158*'Fixed Data'!$B$26)*'Fixed Data'!Q42/10^6</f>
        <v>-3.8066043091993023</v>
      </c>
      <c r="K143" s="21">
        <f>-(K$158*'Fixed Data'!$B$25*'Fixed Data'!K$47*'Fixed Data'!$B$24*'Fixed Data'!$B$23+K$158*'Fixed Data'!$B$26)*'Fixed Data'!R42/10^6</f>
        <v>-3.9663552779012883</v>
      </c>
      <c r="L143" s="21">
        <f>-(L$158*'Fixed Data'!$B$25*'Fixed Data'!L$47*'Fixed Data'!$B$24*'Fixed Data'!$B$23+L$158*'Fixed Data'!$B$26)*'Fixed Data'!S42/10^6</f>
        <v>-4.1456539060066788</v>
      </c>
      <c r="M143" s="21">
        <f>-(M$158*'Fixed Data'!$B$25*'Fixed Data'!M$47*'Fixed Data'!$B$24*'Fixed Data'!$B$23+M$158*'Fixed Data'!$B$26)*'Fixed Data'!T42/10^6</f>
        <v>-4.3322289634006328</v>
      </c>
      <c r="N143" s="21">
        <f>-(N$158*'Fixed Data'!$B$25*'Fixed Data'!N$47*'Fixed Data'!$B$24*'Fixed Data'!$B$23+N$158*'Fixed Data'!$B$26)*'Fixed Data'!U42/10^6</f>
        <v>-4.5123769509091289</v>
      </c>
      <c r="O143" s="21">
        <f>-(O$158*'Fixed Data'!$B$25*'Fixed Data'!O$47*'Fixed Data'!$B$24*'Fixed Data'!$B$23+O$158*'Fixed Data'!$B$26)*'Fixed Data'!V42/10^6</f>
        <v>-4.7140270962938624</v>
      </c>
      <c r="P143" s="21">
        <f>-(P$158*'Fixed Data'!$B$25*'Fixed Data'!P$47*'Fixed Data'!$B$24*'Fixed Data'!$B$23+P$158*'Fixed Data'!$B$26)*'Fixed Data'!W42/10^6</f>
        <v>-4.9238674445805639</v>
      </c>
      <c r="Q143" s="21">
        <f>-(Q$158*'Fixed Data'!$B$25*'Fixed Data'!Q$47*'Fixed Data'!$B$24*'Fixed Data'!$B$23+Q$158*'Fixed Data'!$B$26)*'Fixed Data'!X42/10^6</f>
        <v>-5.1422215517771308</v>
      </c>
      <c r="R143" s="21">
        <f>-(R$158*'Fixed Data'!$B$25*'Fixed Data'!R$47*'Fixed Data'!$B$24*'Fixed Data'!$B$23+R$158*'Fixed Data'!$B$26)*'Fixed Data'!Y42/10^6</f>
        <v>-5.3851223659219922</v>
      </c>
      <c r="S143" s="21">
        <f>-(S$158*'Fixed Data'!$B$25*'Fixed Data'!S$47*'Fixed Data'!$B$24*'Fixed Data'!$B$23+S$158*'Fixed Data'!$B$26)*'Fixed Data'!Z42/10^6</f>
        <v>-5.62197667325698</v>
      </c>
      <c r="T143" s="21">
        <f>-(T$158*'Fixed Data'!$B$25*'Fixed Data'!T$47*'Fixed Data'!$B$24*'Fixed Data'!$B$23+T$158*'Fixed Data'!$B$26)*'Fixed Data'!AA42/10^6</f>
        <v>-5.868407252078204</v>
      </c>
      <c r="U143" s="21">
        <f>-(U$158*'Fixed Data'!$B$25*'Fixed Data'!U$47*'Fixed Data'!$B$24*'Fixed Data'!$B$23+U$158*'Fixed Data'!$B$26)*'Fixed Data'!AB42/10^6</f>
        <v>-6.124791770451484</v>
      </c>
      <c r="V143" s="21">
        <f>-(V$158*'Fixed Data'!$B$25*'Fixed Data'!V$47*'Fixed Data'!$B$24*'Fixed Data'!$B$23+V$158*'Fixed Data'!$B$26)*'Fixed Data'!AC42/10^6</f>
        <v>-6.4091302040589735</v>
      </c>
      <c r="W143" s="21">
        <f>-(W$158*'Fixed Data'!$B$25*'Fixed Data'!W$47*'Fixed Data'!$B$24*'Fixed Data'!$B$23+W$158*'Fixed Data'!$B$26)*'Fixed Data'!AD42/10^6</f>
        <v>-6.6871302400730901</v>
      </c>
      <c r="X143" s="21">
        <f>-(X$158*'Fixed Data'!$B$25*'Fixed Data'!X$47*'Fixed Data'!$B$24*'Fixed Data'!$B$23+X$158*'Fixed Data'!$B$26)*'Fixed Data'!AE42/10^6</f>
        <v>-6.9949779397851763</v>
      </c>
      <c r="Y143" s="21">
        <f>-(Y$158*'Fixed Data'!$B$25*'Fixed Data'!Y$47*'Fixed Data'!$B$24*'Fixed Data'!$B$23+Y$158*'Fixed Data'!$B$26)*'Fixed Data'!AF42/10^6</f>
        <v>-7.2963555298589897</v>
      </c>
      <c r="Z143" s="21">
        <f>-(Z$158*'Fixed Data'!$B$25*'Fixed Data'!Z$47*'Fixed Data'!$B$24*'Fixed Data'!$B$23+Z$158*'Fixed Data'!$B$26)*'Fixed Data'!AG42/10^6</f>
        <v>-7.629610198937784</v>
      </c>
      <c r="AA143" s="21">
        <f>-(AA$158*'Fixed Data'!$B$25*'Fixed Data'!AA$47*'Fixed Data'!$B$24*'Fixed Data'!$B$23+AA$158*'Fixed Data'!$B$26)*'Fixed Data'!AH42/10^6</f>
        <v>-7.9766186564638373</v>
      </c>
      <c r="AB143" s="21">
        <f>-(AB$158*'Fixed Data'!$B$25*'Fixed Data'!AB$47*'Fixed Data'!$B$24*'Fixed Data'!$B$23+AB$158*'Fixed Data'!$B$26)*'Fixed Data'!AI42/10^6</f>
        <v>-8.337932039274456</v>
      </c>
      <c r="AC143" s="21">
        <f>-(AC$158*'Fixed Data'!$B$25*'Fixed Data'!AC$47*'Fixed Data'!$B$24*'Fixed Data'!$B$23+AC$158*'Fixed Data'!$B$26)*'Fixed Data'!AJ42/10^6</f>
        <v>-87.090712176387498</v>
      </c>
      <c r="AD143" s="21">
        <f>-(AD$158*'Fixed Data'!$B$25*'Fixed Data'!AD$47*'Fixed Data'!$B$24*'Fixed Data'!$B$23+AD$158*'Fixed Data'!$B$26)*'Fixed Data'!AK42/10^6</f>
        <v>-90.966910096740435</v>
      </c>
      <c r="AE143" s="21">
        <f>-(AE$158*'Fixed Data'!$B$25*'Fixed Data'!AE$47*'Fixed Data'!$B$24*'Fixed Data'!$B$23+AE$158*'Fixed Data'!$B$26)*'Fixed Data'!AL42/10^6</f>
        <v>-95.024143489170584</v>
      </c>
      <c r="AF143" s="21">
        <f>-(AF$158*'Fixed Data'!$B$25*'Fixed Data'!AF$47*'Fixed Data'!$B$24*'Fixed Data'!$B$23+AF$158*'Fixed Data'!$B$26)*'Fixed Data'!AM42/10^6</f>
        <v>-99.2399497454455</v>
      </c>
      <c r="AG143" s="21">
        <f>-(AG$158*'Fixed Data'!$B$25*'Fixed Data'!AG$47*'Fixed Data'!$B$24*'Fixed Data'!$B$23+AG$158*'Fixed Data'!$B$26)*'Fixed Data'!AN42/10^6</f>
        <v>-103.62315990169525</v>
      </c>
      <c r="AH143" s="21">
        <f>-(AH$158*'Fixed Data'!$B$25*'Fixed Data'!AH$47*'Fixed Data'!$B$24*'Fixed Data'!$B$23+AH$158*'Fixed Data'!$B$26)*'Fixed Data'!AO42/10^6</f>
        <v>-108.18399813933536</v>
      </c>
      <c r="AI143" s="21">
        <f>-(AI$158*'Fixed Data'!$B$25*'Fixed Data'!AI$47*'Fixed Data'!$B$24*'Fixed Data'!$B$23+AI$158*'Fixed Data'!$B$26)*'Fixed Data'!AP42/10^6</f>
        <v>-112.93510242183611</v>
      </c>
      <c r="AJ143" s="21">
        <f>-(AJ$158*'Fixed Data'!$B$25*'Fixed Data'!AJ$47*'Fixed Data'!$B$24*'Fixed Data'!$B$23+AJ$158*'Fixed Data'!$B$26)*'Fixed Data'!AQ42/10^6</f>
        <v>-117.88062584085391</v>
      </c>
      <c r="AK143" s="21">
        <f>-(AK$158*'Fixed Data'!$B$25*'Fixed Data'!AK$47*'Fixed Data'!$B$24*'Fixed Data'!$B$23+AK$158*'Fixed Data'!$B$26)*'Fixed Data'!AR42/10^6</f>
        <v>-123.02590105589509</v>
      </c>
      <c r="AL143" s="21">
        <f>-(AL$158*'Fixed Data'!$B$25*'Fixed Data'!AL$47*'Fixed Data'!$B$24*'Fixed Data'!$B$23+AL$158*'Fixed Data'!$B$26)*'Fixed Data'!AS42/10^6</f>
        <v>-128.38060331373177</v>
      </c>
      <c r="AM143" s="21">
        <f>-(AM$158*'Fixed Data'!$B$25*'Fixed Data'!AM$47*'Fixed Data'!$B$24*'Fixed Data'!$B$23+AM$158*'Fixed Data'!$B$26)*'Fixed Data'!AT42/10^6</f>
        <v>-133.91916286481589</v>
      </c>
      <c r="AN143" s="21">
        <f>-(AN$158*'Fixed Data'!$B$25*'Fixed Data'!AN$47*'Fixed Data'!$B$24*'Fixed Data'!$B$23+AN$158*'Fixed Data'!$B$26)*'Fixed Data'!AU42/10^6</f>
        <v>-139.66697542740101</v>
      </c>
      <c r="AO143" s="21">
        <f>-(AO$158*'Fixed Data'!$B$25*'Fixed Data'!AO$47*'Fixed Data'!$B$24*'Fixed Data'!$B$23+AO$158*'Fixed Data'!$B$26)*'Fixed Data'!AV42/10^6</f>
        <v>-145.64583639653154</v>
      </c>
      <c r="AP143" s="21">
        <f>-(AP$158*'Fixed Data'!$B$25*'Fixed Data'!AP$47*'Fixed Data'!$B$24*'Fixed Data'!$B$23+AP$158*'Fixed Data'!$B$26)*'Fixed Data'!AW42/10^6</f>
        <v>-151.86497400460487</v>
      </c>
      <c r="AQ143" s="21">
        <f>-(AQ$158*'Fixed Data'!$B$25*'Fixed Data'!AQ$47*'Fixed Data'!$B$24*'Fixed Data'!$B$23+AQ$158*'Fixed Data'!$B$26)*'Fixed Data'!AX42/10^6</f>
        <v>-158.33417300361972</v>
      </c>
      <c r="AR143" s="21">
        <f>-(AR$158*'Fixed Data'!$B$25*'Fixed Data'!AR$47*'Fixed Data'!$B$24*'Fixed Data'!$B$23+AR$158*'Fixed Data'!$B$26)*'Fixed Data'!AY42/10^6</f>
        <v>-165.00342527895302</v>
      </c>
      <c r="AS143" s="21">
        <f>-(AS$158*'Fixed Data'!$B$25*'Fixed Data'!AS$47*'Fixed Data'!$B$24*'Fixed Data'!$B$23+AS$158*'Fixed Data'!$B$26)*'Fixed Data'!AZ42/10^6</f>
        <v>-171.80541516351738</v>
      </c>
      <c r="AT143" s="21">
        <f>-(AT$158*'Fixed Data'!$B$25*'Fixed Data'!AT$47*'Fixed Data'!$B$24*'Fixed Data'!$B$23+AT$158*'Fixed Data'!$B$26)*'Fixed Data'!BA42/10^6</f>
        <v>-178.87119389632076</v>
      </c>
      <c r="AU143" s="21">
        <f>-(AU$158*'Fixed Data'!$B$25*'Fixed Data'!AU$47*'Fixed Data'!$B$24*'Fixed Data'!$B$23+AU$158*'Fixed Data'!$B$26)*'Fixed Data'!BB42/10^6</f>
        <v>-186.21073615338759</v>
      </c>
      <c r="AV143" s="21">
        <f>-(AV$158*'Fixed Data'!$B$25*'Fixed Data'!AV$47*'Fixed Data'!$B$24*'Fixed Data'!$B$23+AV$158*'Fixed Data'!$B$26)*'Fixed Data'!BC42/10^6</f>
        <v>-193.8186626729175</v>
      </c>
      <c r="AW143" s="21">
        <f>-(AW$158*'Fixed Data'!$B$25*'Fixed Data'!AW$47*'Fixed Data'!$B$24*'Fixed Data'!$B$23+AW$158*'Fixed Data'!$B$26)*'Fixed Data'!BD42/10^6</f>
        <v>-201.68535297417299</v>
      </c>
      <c r="AX143" s="21">
        <f>-(AX$158*'Fixed Data'!$B$25*'Fixed Data'!AX$47*'Fixed Data'!$B$24*'Fixed Data'!$B$23+AX$158*'Fixed Data'!$B$26)*'Fixed Data'!BE42/10^6</f>
        <v>-209.85341421255103</v>
      </c>
      <c r="AY143" s="21">
        <f>-(AY$158*'Fixed Data'!$B$25*'Fixed Data'!AY$47*'Fixed Data'!$B$24*'Fixed Data'!$B$23+AY$158*'Fixed Data'!$B$26)*'Fixed Data'!BF42/10^6</f>
        <v>-217.9288300378642</v>
      </c>
      <c r="AZ143" s="21">
        <f>-(AZ$158*'Fixed Data'!$B$25*'Fixed Data'!AZ$47*'Fixed Data'!$B$24*'Fixed Data'!$B$23+AZ$158*'Fixed Data'!$B$26)*'Fixed Data'!BG42/10^6</f>
        <v>-226.15763069561652</v>
      </c>
      <c r="BA143" s="21">
        <f>-(BA$158*'Fixed Data'!$B$25*'Fixed Data'!BA$47*'Fixed Data'!$B$24*'Fixed Data'!$B$23+BA$158*'Fixed Data'!$B$26)*'Fixed Data'!BH42/10^6</f>
        <v>-234.69252077197032</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-0.63272141034042861</v>
      </c>
      <c r="F146" s="21">
        <f>-F$161*'Fixed Data'!$B$20*'Fixed Data'!$B$22</f>
        <v>-0.62785132283454392</v>
      </c>
      <c r="G146" s="21">
        <f>-G$161*'Fixed Data'!$B$20*'Fixed Data'!$B$22</f>
        <v>-0.6402408120086106</v>
      </c>
      <c r="H146" s="21">
        <f>-H$161*'Fixed Data'!$B$20*'Fixed Data'!$B$22</f>
        <v>-0.64935249035494702</v>
      </c>
      <c r="I146" s="21">
        <f>-I$161*'Fixed Data'!$B$20*'Fixed Data'!$B$22</f>
        <v>-0.65994000234882344</v>
      </c>
      <c r="J146" s="21">
        <f>-J$161*'Fixed Data'!$B$20*'Fixed Data'!$B$22</f>
        <v>-0.67381822843815486</v>
      </c>
      <c r="K146" s="21">
        <f>-K$161*'Fixed Data'!$B$20*'Fixed Data'!$B$22</f>
        <v>-0.69299725579820837</v>
      </c>
      <c r="L146" s="21">
        <f>-L$161*'Fixed Data'!$B$20*'Fixed Data'!$B$22</f>
        <v>-0.71285921548440889</v>
      </c>
      <c r="M146" s="21">
        <f>-M$161*'Fixed Data'!$B$20*'Fixed Data'!$B$22</f>
        <v>-0.73274749694070818</v>
      </c>
      <c r="N146" s="21">
        <f>-N$161*'Fixed Data'!$B$20*'Fixed Data'!$B$22</f>
        <v>-0.75323710203509597</v>
      </c>
      <c r="O146" s="21">
        <f>-O$161*'Fixed Data'!$B$20*'Fixed Data'!$B$22</f>
        <v>-0.77446515038865571</v>
      </c>
      <c r="P146" s="21">
        <f>-P$161*'Fixed Data'!$B$20*'Fixed Data'!$B$22</f>
        <v>-0.79646103277787184</v>
      </c>
      <c r="Q146" s="21">
        <f>-Q$161*'Fixed Data'!$B$20*'Fixed Data'!$B$22</f>
        <v>-0.81925537206208454</v>
      </c>
      <c r="R146" s="21">
        <f>-R$161*'Fixed Data'!$B$20*'Fixed Data'!$B$22</f>
        <v>-0.84280403727355402</v>
      </c>
      <c r="S146" s="21">
        <f>-S$161*'Fixed Data'!$B$20*'Fixed Data'!$B$22</f>
        <v>-0.86720154036806396</v>
      </c>
      <c r="T146" s="21">
        <f>-T$161*'Fixed Data'!$B$20*'Fixed Data'!$B$22</f>
        <v>-0.89249496931220751</v>
      </c>
      <c r="U146" s="21">
        <f>-U$161*'Fixed Data'!$B$20*'Fixed Data'!$B$22</f>
        <v>-0.91872086096303207</v>
      </c>
      <c r="V146" s="21">
        <f>-V$161*'Fixed Data'!$B$20*'Fixed Data'!$B$22</f>
        <v>-0.9459174098890637</v>
      </c>
      <c r="W146" s="21">
        <f>-W$161*'Fixed Data'!$B$20*'Fixed Data'!$B$22</f>
        <v>-0.97412453557482603</v>
      </c>
      <c r="X146" s="21">
        <f>-X$161*'Fixed Data'!$B$20*'Fixed Data'!$B$22</f>
        <v>-1.0033840616328924</v>
      </c>
      <c r="Y146" s="21">
        <f>-Y$161*'Fixed Data'!$B$20*'Fixed Data'!$B$22</f>
        <v>-1.0337397382053928</v>
      </c>
      <c r="Z146" s="21">
        <f>-Z$161*'Fixed Data'!$B$20*'Fixed Data'!$B$22</f>
        <v>-1.065237376373052</v>
      </c>
      <c r="AA146" s="21">
        <f>-AA$161*'Fixed Data'!$B$20*'Fixed Data'!$B$22</f>
        <v>-1.0979249153597088</v>
      </c>
      <c r="AB146" s="21">
        <f>-AB$161*'Fixed Data'!$B$20*'Fixed Data'!$B$22</f>
        <v>-1.1318526017443682</v>
      </c>
      <c r="AC146" s="21">
        <f>-AC$161*'Fixed Data'!$B$20*'Fixed Data'!$B$22</f>
        <v>-2.0616870516791428</v>
      </c>
      <c r="AD146" s="21">
        <f>-AD$161*'Fixed Data'!$B$20*'Fixed Data'!$B$22</f>
        <v>-2.0986790401333972</v>
      </c>
      <c r="AE146" s="21">
        <f>-AE$161*'Fixed Data'!$B$20*'Fixed Data'!$B$22</f>
        <v>-2.1370981165571203</v>
      </c>
      <c r="AF146" s="21">
        <f>-AF$161*'Fixed Data'!$B$20*'Fixed Data'!$B$22</f>
        <v>-2.1770059746991204</v>
      </c>
      <c r="AG146" s="21">
        <f>-AG$161*'Fixed Data'!$B$20*'Fixed Data'!$B$22</f>
        <v>-2.2184672653070621</v>
      </c>
      <c r="AH146" s="21">
        <f>-AH$161*'Fixed Data'!$B$20*'Fixed Data'!$B$22</f>
        <v>-2.2615497305364993</v>
      </c>
      <c r="AI146" s="21">
        <f>-AI$161*'Fixed Data'!$B$20*'Fixed Data'!$B$22</f>
        <v>-2.306324495170466</v>
      </c>
      <c r="AJ146" s="21">
        <f>-AJ$161*'Fixed Data'!$B$20*'Fixed Data'!$B$22</f>
        <v>-2.3528661786270026</v>
      </c>
      <c r="AK146" s="21">
        <f>-AK$161*'Fixed Data'!$B$20*'Fixed Data'!$B$22</f>
        <v>-2.4012530517697037</v>
      </c>
      <c r="AL146" s="21">
        <f>-AL$161*'Fixed Data'!$B$20*'Fixed Data'!$B$22</f>
        <v>-2.4515673057257965</v>
      </c>
      <c r="AM146" s="21">
        <f>-AM$161*'Fixed Data'!$B$20*'Fixed Data'!$B$22</f>
        <v>-2.5017426479402882</v>
      </c>
      <c r="AN146" s="21">
        <f>-AN$161*'Fixed Data'!$B$20*'Fixed Data'!$B$22</f>
        <v>-2.5529805160080072</v>
      </c>
      <c r="AO146" s="21">
        <f>-AO$161*'Fixed Data'!$B$20*'Fixed Data'!$B$22</f>
        <v>-2.6062187041941742</v>
      </c>
      <c r="AP146" s="21">
        <f>-AP$161*'Fixed Data'!$B$20*'Fixed Data'!$B$22</f>
        <v>-2.6615447575860602</v>
      </c>
      <c r="AQ146" s="21">
        <f>-AQ$161*'Fixed Data'!$B$20*'Fixed Data'!$B$22</f>
        <v>-2.7190504775571673</v>
      </c>
      <c r="AR146" s="21">
        <f>-AR$161*'Fixed Data'!$B$20*'Fixed Data'!$B$22</f>
        <v>-2.7743988652510003</v>
      </c>
      <c r="AS146" s="21">
        <f>-AS$161*'Fixed Data'!$B$20*'Fixed Data'!$B$22</f>
        <v>-2.8221759469861691</v>
      </c>
      <c r="AT146" s="21">
        <f>-AT$161*'Fixed Data'!$B$20*'Fixed Data'!$B$22</f>
        <v>-2.8715401978560169</v>
      </c>
      <c r="AU146" s="21">
        <f>-AU$161*'Fixed Data'!$B$20*'Fixed Data'!$B$22</f>
        <v>-2.9225471735965822</v>
      </c>
      <c r="AV146" s="21">
        <f>-AV$161*'Fixed Data'!$B$20*'Fixed Data'!$B$22</f>
        <v>-2.9741966469441232</v>
      </c>
      <c r="AW146" s="21">
        <f>-AW$161*'Fixed Data'!$B$20*'Fixed Data'!$B$22</f>
        <v>-3.0252324534235115</v>
      </c>
      <c r="AX146" s="21">
        <f>-AX$161*'Fixed Data'!$B$20*'Fixed Data'!$B$22</f>
        <v>-3.0778769792868008</v>
      </c>
      <c r="AY146" s="21">
        <f>-AY$161*'Fixed Data'!$B$20*'Fixed Data'!$B$22</f>
        <v>-3.1298764089683657</v>
      </c>
      <c r="AZ146" s="21">
        <f>-AZ$161*'Fixed Data'!$B$20*'Fixed Data'!$B$22</f>
        <v>-3.1826784398236234</v>
      </c>
      <c r="BA146" s="21">
        <f>-BA$161*'Fixed Data'!$B$20*'Fixed Data'!$B$22</f>
        <v>-3.2371505925920081</v>
      </c>
      <c r="BB146" s="21">
        <f>-BB$161*'Fixed Data'!$B$20*'Fixed Data'!$B$22</f>
        <v>0</v>
      </c>
    </row>
    <row r="147" spans="1:54" outlineLevel="2">
      <c r="A147" s="455"/>
      <c r="B147" s="135" t="s">
        <v>285</v>
      </c>
      <c r="C147" s="135" t="s">
        <v>464</v>
      </c>
      <c r="D147" s="135" t="s">
        <v>381</v>
      </c>
      <c r="E147" s="21">
        <f>-E$162*'Fixed Data'!$B$21*'Fixed Data'!$B$22</f>
        <v>-9.4570696410997118E-3</v>
      </c>
      <c r="F147" s="21">
        <f>-F$162*'Fixed Data'!$B$21*'Fixed Data'!$B$22</f>
        <v>-9.3842782818123697E-3</v>
      </c>
      <c r="G147" s="21">
        <f>-G$162*'Fixed Data'!$B$21*'Fixed Data'!$B$22</f>
        <v>-9.5694596746193888E-3</v>
      </c>
      <c r="H147" s="21">
        <f>-H$162*'Fixed Data'!$B$21*'Fixed Data'!$B$22</f>
        <v>-9.705648720335365E-3</v>
      </c>
      <c r="I147" s="21">
        <f>-I$162*'Fixed Data'!$B$21*'Fixed Data'!$B$22</f>
        <v>-9.8638968129870393E-3</v>
      </c>
      <c r="J147" s="21">
        <f>-J$162*'Fixed Data'!$B$21*'Fixed Data'!$B$22</f>
        <v>-1.0071329661427172E-2</v>
      </c>
      <c r="K147" s="21">
        <f>-K$162*'Fixed Data'!$B$21*'Fixed Data'!$B$22</f>
        <v>-1.0357992252905155E-2</v>
      </c>
      <c r="L147" s="21">
        <f>-L$162*'Fixed Data'!$B$21*'Fixed Data'!$B$22</f>
        <v>-1.0654862148382061E-2</v>
      </c>
      <c r="M147" s="21">
        <f>-M$162*'Fixed Data'!$B$21*'Fixed Data'!$B$22</f>
        <v>-1.095212544958251E-2</v>
      </c>
      <c r="N147" s="21">
        <f>-N$162*'Fixed Data'!$B$21*'Fixed Data'!$B$22</f>
        <v>-1.1258376512106151E-2</v>
      </c>
      <c r="O147" s="21">
        <f>-O$162*'Fixed Data'!$B$21*'Fixed Data'!$B$22</f>
        <v>-1.1575664933064177E-2</v>
      </c>
      <c r="P147" s="21">
        <f>-P$162*'Fixed Data'!$B$21*'Fixed Data'!$B$22</f>
        <v>-1.1904429621255007E-2</v>
      </c>
      <c r="Q147" s="21">
        <f>-Q$162*'Fixed Data'!$B$21*'Fixed Data'!$B$22</f>
        <v>-1.2245129072893393E-2</v>
      </c>
      <c r="R147" s="21">
        <f>-R$162*'Fixed Data'!$B$21*'Fixed Data'!$B$22</f>
        <v>-1.2597102589358995E-2</v>
      </c>
      <c r="S147" s="21">
        <f>-S$162*'Fixed Data'!$B$21*'Fixed Data'!$B$22</f>
        <v>-1.2961763628749293E-2</v>
      </c>
      <c r="T147" s="21">
        <f>-T$162*'Fixed Data'!$B$21*'Fixed Data'!$B$22</f>
        <v>-1.3339816132673011E-2</v>
      </c>
      <c r="U147" s="21">
        <f>-U$162*'Fixed Data'!$B$21*'Fixed Data'!$B$22</f>
        <v>-1.3731805535338959E-2</v>
      </c>
      <c r="V147" s="21">
        <f>-V$162*'Fixed Data'!$B$21*'Fixed Data'!$B$22</f>
        <v>-1.4138302885269632E-2</v>
      </c>
      <c r="W147" s="21">
        <f>-W$162*'Fixed Data'!$B$21*'Fixed Data'!$B$22</f>
        <v>-1.4559905146646053E-2</v>
      </c>
      <c r="X147" s="21">
        <f>-X$162*'Fixed Data'!$B$21*'Fixed Data'!$B$22</f>
        <v>-1.4997237308721857E-2</v>
      </c>
      <c r="Y147" s="21">
        <f>-Y$162*'Fixed Data'!$B$21*'Fixed Data'!$B$22</f>
        <v>-1.5450953289857895E-2</v>
      </c>
      <c r="Z147" s="21">
        <f>-Z$162*'Fixed Data'!$B$21*'Fixed Data'!$B$22</f>
        <v>-1.5921737444246541E-2</v>
      </c>
      <c r="AA147" s="21">
        <f>-AA$162*'Fixed Data'!$B$21*'Fixed Data'!$B$22</f>
        <v>-1.6410306972670666E-2</v>
      </c>
      <c r="AB147" s="21">
        <f>-AB$162*'Fixed Data'!$B$21*'Fixed Data'!$B$22</f>
        <v>-1.6917412374520893E-2</v>
      </c>
      <c r="AC147" s="21">
        <f>-AC$162*'Fixed Data'!$B$21*'Fixed Data'!$B$22</f>
        <v>-3.0815328994119588E-2</v>
      </c>
      <c r="AD147" s="21">
        <f>-AD$162*'Fixed Data'!$B$21*'Fixed Data'!$B$22</f>
        <v>-3.1368235199577134E-2</v>
      </c>
      <c r="AE147" s="21">
        <f>-AE$162*'Fixed Data'!$B$21*'Fixed Data'!$B$22</f>
        <v>-3.1942472252099875E-2</v>
      </c>
      <c r="AF147" s="21">
        <f>-AF$162*'Fixed Data'!$B$21*'Fixed Data'!$B$22</f>
        <v>-3.2538961362945464E-2</v>
      </c>
      <c r="AG147" s="21">
        <f>-AG$162*'Fixed Data'!$B$21*'Fixed Data'!$B$22</f>
        <v>-3.3158668794429136E-2</v>
      </c>
      <c r="AH147" s="21">
        <f>-AH$162*'Fixed Data'!$B$21*'Fixed Data'!$B$22</f>
        <v>-3.3802607667992882E-2</v>
      </c>
      <c r="AI147" s="21">
        <f>-AI$162*'Fixed Data'!$B$21*'Fixed Data'!$B$22</f>
        <v>-3.4471840826981737E-2</v>
      </c>
      <c r="AJ147" s="21">
        <f>-AJ$162*'Fixed Data'!$B$21*'Fixed Data'!$B$22</f>
        <v>-3.5167483398075093E-2</v>
      </c>
      <c r="AK147" s="21">
        <f>-AK$162*'Fixed Data'!$B$21*'Fixed Data'!$B$22</f>
        <v>-3.5890705503390539E-2</v>
      </c>
      <c r="AL147" s="21">
        <f>-AL$162*'Fixed Data'!$B$21*'Fixed Data'!$B$22</f>
        <v>-3.6642735123260071E-2</v>
      </c>
      <c r="AM147" s="21">
        <f>-AM$162*'Fixed Data'!$B$21*'Fixed Data'!$B$22</f>
        <v>-3.7392688778342578E-2</v>
      </c>
      <c r="AN147" s="21">
        <f>-AN$162*'Fixed Data'!$B$21*'Fixed Data'!$B$22</f>
        <v>-3.8158523759920009E-2</v>
      </c>
      <c r="AO147" s="21">
        <f>-AO$162*'Fixed Data'!$B$21*'Fixed Data'!$B$22</f>
        <v>-3.8954256672451851E-2</v>
      </c>
      <c r="AP147" s="21">
        <f>-AP$162*'Fixed Data'!$B$21*'Fixed Data'!$B$22</f>
        <v>-3.9781195955349527E-2</v>
      </c>
      <c r="AQ147" s="21">
        <f>-AQ$162*'Fixed Data'!$B$21*'Fixed Data'!$B$22</f>
        <v>-4.0640714385153515E-2</v>
      </c>
      <c r="AR147" s="21">
        <f>-AR$162*'Fixed Data'!$B$21*'Fixed Data'!$B$22</f>
        <v>-4.1467987708835988E-2</v>
      </c>
      <c r="AS147" s="21">
        <f>-AS$162*'Fixed Data'!$B$21*'Fixed Data'!$B$22</f>
        <v>-4.2182095487984204E-2</v>
      </c>
      <c r="AT147" s="21">
        <f>-AT$162*'Fixed Data'!$B$21*'Fixed Data'!$B$22</f>
        <v>-4.291992573773256E-2</v>
      </c>
      <c r="AU147" s="21">
        <f>-AU$162*'Fixed Data'!$B$21*'Fixed Data'!$B$22</f>
        <v>-4.3682309567223555E-2</v>
      </c>
      <c r="AV147" s="21">
        <f>-AV$162*'Fixed Data'!$B$21*'Fixed Data'!$B$22</f>
        <v>-4.4454296654928081E-2</v>
      </c>
      <c r="AW147" s="21">
        <f>-AW$162*'Fixed Data'!$B$21*'Fixed Data'!$B$22</f>
        <v>-4.5217111256906098E-2</v>
      </c>
      <c r="AX147" s="21">
        <f>-AX$162*'Fixed Data'!$B$21*'Fixed Data'!$B$22</f>
        <v>-4.6003971069836544E-2</v>
      </c>
      <c r="AY147" s="21">
        <f>-AY$162*'Fixed Data'!$B$21*'Fixed Data'!$B$22</f>
        <v>-4.6781188600393223E-2</v>
      </c>
      <c r="AZ147" s="21">
        <f>-AZ$162*'Fixed Data'!$B$21*'Fixed Data'!$B$22</f>
        <v>-4.7570402519422697E-2</v>
      </c>
      <c r="BA147" s="21">
        <f>-BA$162*'Fixed Data'!$B$21*'Fixed Data'!$B$22</f>
        <v>-4.8384579093851424E-2</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135" t="s">
        <v>465</v>
      </c>
      <c r="D150" s="135" t="s">
        <v>381</v>
      </c>
      <c r="E150" s="279">
        <v>-0.68318568680000002</v>
      </c>
      <c r="F150" s="279">
        <v>-0.67625429059999997</v>
      </c>
      <c r="G150" s="279">
        <v>-0.66697146530000007</v>
      </c>
      <c r="H150" s="279">
        <v>-0.63202369380000001</v>
      </c>
      <c r="I150" s="279">
        <v>-0.58588745279999999</v>
      </c>
      <c r="J150" s="279">
        <v>-0.55368064099999992</v>
      </c>
      <c r="K150" s="279">
        <v>-0.56847913970000008</v>
      </c>
      <c r="L150" s="279">
        <v>-0.58375166789999999</v>
      </c>
      <c r="M150" s="279">
        <v>-0.59913659120000007</v>
      </c>
      <c r="N150" s="279">
        <v>-0.61495261769999998</v>
      </c>
      <c r="O150" s="279">
        <v>-0.63127646030000006</v>
      </c>
      <c r="P150" s="279">
        <v>-0.64812519409999991</v>
      </c>
      <c r="Q150" s="279">
        <v>-0.66551651359999997</v>
      </c>
      <c r="R150" s="279">
        <v>-0.68343977560000002</v>
      </c>
      <c r="S150" s="279">
        <v>-0.70193719929999998</v>
      </c>
      <c r="T150" s="279">
        <v>-0.72099297829999998</v>
      </c>
      <c r="U150" s="279">
        <v>-0.74065242549999999</v>
      </c>
      <c r="V150" s="279">
        <v>-0.76094841850000006</v>
      </c>
      <c r="W150" s="279">
        <v>-0.78190267420000004</v>
      </c>
      <c r="X150" s="279">
        <v>-0.80353771420000009</v>
      </c>
      <c r="Y150" s="279">
        <v>-0.82578704629999999</v>
      </c>
      <c r="Z150" s="279">
        <v>-0.84860574</v>
      </c>
      <c r="AA150" s="279">
        <v>-0.87216244600000004</v>
      </c>
      <c r="AB150" s="279">
        <v>-0.89648228900000004</v>
      </c>
      <c r="AC150" s="279">
        <v>-8.3353602210000002</v>
      </c>
      <c r="AD150" s="279">
        <v>-8.5852357179999998</v>
      </c>
      <c r="AE150" s="279">
        <v>-8.8431557400000003</v>
      </c>
      <c r="AF150" s="279">
        <v>-9.1093926459999999</v>
      </c>
      <c r="AG150" s="279">
        <v>-9.3842288010000008</v>
      </c>
      <c r="AH150" s="279">
        <v>-9.6679569870000002</v>
      </c>
      <c r="AI150" s="279">
        <v>-9.9608808270000004</v>
      </c>
      <c r="AJ150" s="279">
        <v>-10.26331525</v>
      </c>
      <c r="AK150" s="279">
        <v>-10.57558693</v>
      </c>
      <c r="AL150" s="279">
        <v>-10.898034839999999</v>
      </c>
      <c r="AM150" s="279">
        <v>-11.227609259999999</v>
      </c>
      <c r="AN150" s="279">
        <v>-11.56643059</v>
      </c>
      <c r="AO150" s="279">
        <v>-11.916209330000001</v>
      </c>
      <c r="AP150" s="279">
        <v>-12.277319310000001</v>
      </c>
      <c r="AQ150" s="279">
        <v>-12.650148250000001</v>
      </c>
      <c r="AR150" s="279">
        <v>-13.02809266</v>
      </c>
      <c r="AS150" s="279">
        <v>-13.402854880000001</v>
      </c>
      <c r="AT150" s="279">
        <v>-13.789172279999999</v>
      </c>
      <c r="AU150" s="279">
        <v>-14.187405949999999</v>
      </c>
      <c r="AV150" s="279">
        <v>-14.59625675</v>
      </c>
      <c r="AW150" s="279">
        <v>-15.014029599999999</v>
      </c>
      <c r="AX150" s="279">
        <v>-15.44453504</v>
      </c>
      <c r="AY150" s="279">
        <v>-15.86058622</v>
      </c>
      <c r="AZ150" s="279">
        <v>-16.279109289999997</v>
      </c>
      <c r="BA150" s="279">
        <v>-16.710139210000001</v>
      </c>
      <c r="BB150" s="279">
        <v>0</v>
      </c>
    </row>
    <row r="151" spans="1:54" outlineLevel="2">
      <c r="A151" s="455"/>
      <c r="B151" s="135" t="s">
        <v>288</v>
      </c>
      <c r="C151" s="135" t="s">
        <v>466</v>
      </c>
      <c r="D151" s="135" t="s">
        <v>381</v>
      </c>
      <c r="E151" s="279">
        <v>-1.468460291</v>
      </c>
      <c r="F151" s="279">
        <v>-1.0404338229999999</v>
      </c>
      <c r="G151" s="279">
        <v>-1.054192118</v>
      </c>
      <c r="H151" s="279">
        <v>-0.98288761670000002</v>
      </c>
      <c r="I151" s="279">
        <v>-0.81696855509999999</v>
      </c>
      <c r="J151" s="279">
        <v>-0.83528530299999992</v>
      </c>
      <c r="K151" s="279">
        <v>-0.85688970349999993</v>
      </c>
      <c r="L151" s="279">
        <v>-0.87923188370000005</v>
      </c>
      <c r="M151" s="279">
        <v>-0.88330604469999996</v>
      </c>
      <c r="N151" s="279">
        <v>-0.8843799229</v>
      </c>
      <c r="O151" s="279">
        <v>-0.88549161679999999</v>
      </c>
      <c r="P151" s="279">
        <v>-0.88664248309999993</v>
      </c>
      <c r="Q151" s="279">
        <v>-0.88783392819999996</v>
      </c>
      <c r="R151" s="279">
        <v>-0.88808665060000003</v>
      </c>
      <c r="S151" s="279">
        <v>-0.88818763830000003</v>
      </c>
      <c r="T151" s="279">
        <v>-0.88829363840000009</v>
      </c>
      <c r="U151" s="279">
        <v>-0.88840491030000002</v>
      </c>
      <c r="V151" s="279">
        <v>-0.88852172679999997</v>
      </c>
      <c r="W151" s="279">
        <v>-0.88864437590000001</v>
      </c>
      <c r="X151" s="279">
        <v>-0.88877316059999989</v>
      </c>
      <c r="Y151" s="279">
        <v>-0.88890840040000008</v>
      </c>
      <c r="Z151" s="279">
        <v>-0.889050432</v>
      </c>
      <c r="AA151" s="279">
        <v>-0.88919961020000005</v>
      </c>
      <c r="AB151" s="279">
        <v>-0.88935630909999996</v>
      </c>
      <c r="AC151" s="279">
        <v>-8.8952092300000007</v>
      </c>
      <c r="AD151" s="279">
        <v>-8.8969386740000012</v>
      </c>
      <c r="AE151" s="279">
        <v>-8.8987558060000005</v>
      </c>
      <c r="AF151" s="279">
        <v>-8.900665244999999</v>
      </c>
      <c r="AG151" s="279">
        <v>-8.902671862</v>
      </c>
      <c r="AH151" s="279">
        <v>-8.9047807940000006</v>
      </c>
      <c r="AI151" s="279">
        <v>-8.9069974580000011</v>
      </c>
      <c r="AJ151" s="279">
        <v>-8.9093275670000001</v>
      </c>
      <c r="AK151" s="279">
        <v>-8.9117771460000004</v>
      </c>
      <c r="AL151" s="279">
        <v>-8.9143525490000002</v>
      </c>
      <c r="AM151" s="279">
        <v>-8.9170604829999984</v>
      </c>
      <c r="AN151" s="279">
        <v>-8.9199080179999992</v>
      </c>
      <c r="AO151" s="279">
        <v>-8.922902616</v>
      </c>
      <c r="AP151" s="279">
        <v>-8.9260521490000002</v>
      </c>
      <c r="AQ151" s="279">
        <v>-8.9293649229999996</v>
      </c>
      <c r="AR151" s="279">
        <v>-8.9328497040000006</v>
      </c>
      <c r="AS151" s="279">
        <v>-8.9365157400000008</v>
      </c>
      <c r="AT151" s="279">
        <v>-8.9403727929999999</v>
      </c>
      <c r="AU151" s="279">
        <v>-8.9444311649999992</v>
      </c>
      <c r="AV151" s="279">
        <v>-8.9487017309999999</v>
      </c>
      <c r="AW151" s="279">
        <v>-8.9531959690000011</v>
      </c>
      <c r="AX151" s="279">
        <v>-8.9579259949999983</v>
      </c>
      <c r="AY151" s="279">
        <v>-8.9629045999999999</v>
      </c>
      <c r="AZ151" s="279">
        <v>-8.9681452899999989</v>
      </c>
      <c r="BA151" s="279">
        <v>-8.973662323000001</v>
      </c>
      <c r="BB151" s="279">
        <v>0</v>
      </c>
    </row>
    <row r="152" spans="1:54" outlineLevel="2">
      <c r="A152" s="455"/>
      <c r="B152" s="135" t="s">
        <v>288</v>
      </c>
      <c r="C152" s="135" t="s">
        <v>467</v>
      </c>
      <c r="D152" s="135" t="s">
        <v>381</v>
      </c>
      <c r="E152" s="279">
        <v>-1.7438429630000001</v>
      </c>
      <c r="F152" s="279">
        <v>-1.730533621</v>
      </c>
      <c r="G152" s="279">
        <v>-1.7647475800000001</v>
      </c>
      <c r="H152" s="279">
        <v>-1.7899427450000001</v>
      </c>
      <c r="I152" s="279">
        <v>-1.819206901</v>
      </c>
      <c r="J152" s="279">
        <v>-1.8575368940000001</v>
      </c>
      <c r="K152" s="279">
        <v>-1.9104672520000001</v>
      </c>
      <c r="L152" s="279">
        <v>-1.9652845030000001</v>
      </c>
      <c r="M152" s="279">
        <v>-2.0201813249999998</v>
      </c>
      <c r="N152" s="279">
        <v>-2.076741143</v>
      </c>
      <c r="O152" s="279">
        <v>-2.1353418980000001</v>
      </c>
      <c r="P152" s="279">
        <v>-2.1960648360000001</v>
      </c>
      <c r="Q152" s="279">
        <v>-2.2589948420000003</v>
      </c>
      <c r="R152" s="279">
        <v>-2.3240107069999998</v>
      </c>
      <c r="S152" s="279">
        <v>-2.3913732599999999</v>
      </c>
      <c r="T152" s="279">
        <v>-2.4612126389999998</v>
      </c>
      <c r="U152" s="279">
        <v>-2.533629908</v>
      </c>
      <c r="V152" s="279">
        <v>-2.608730773</v>
      </c>
      <c r="W152" s="279">
        <v>-2.6866258220000003</v>
      </c>
      <c r="X152" s="279">
        <v>-2.7674307740000001</v>
      </c>
      <c r="Y152" s="279">
        <v>-2.8512667469999999</v>
      </c>
      <c r="Z152" s="279">
        <v>-2.938260536</v>
      </c>
      <c r="AA152" s="279">
        <v>-3.0285449079999998</v>
      </c>
      <c r="AB152" s="279">
        <v>-3.1222589150000002</v>
      </c>
      <c r="AC152" s="279">
        <v>-5.6825506100000007</v>
      </c>
      <c r="AD152" s="279">
        <v>-5.7847342499999996</v>
      </c>
      <c r="AE152" s="279">
        <v>-5.8908648860000001</v>
      </c>
      <c r="AF152" s="279">
        <v>-6.0011131900000008</v>
      </c>
      <c r="AG152" s="279">
        <v>-6.1156581189999999</v>
      </c>
      <c r="AH152" s="279">
        <v>-6.234687353</v>
      </c>
      <c r="AI152" s="279">
        <v>-6.3583977630000001</v>
      </c>
      <c r="AJ152" s="279">
        <v>-6.4869959050000006</v>
      </c>
      <c r="AK152" s="279">
        <v>-6.6206985429999996</v>
      </c>
      <c r="AL152" s="279">
        <v>-6.7597332000000003</v>
      </c>
      <c r="AM152" s="279">
        <v>-6.898412489</v>
      </c>
      <c r="AN152" s="279">
        <v>-7.0400455489999993</v>
      </c>
      <c r="AO152" s="279">
        <v>-7.18721575</v>
      </c>
      <c r="AP152" s="279">
        <v>-7.3401656840000005</v>
      </c>
      <c r="AQ152" s="279">
        <v>-7.4991498540000006</v>
      </c>
      <c r="AR152" s="279">
        <v>-7.6522295060000003</v>
      </c>
      <c r="AS152" s="279">
        <v>-7.7845011519999998</v>
      </c>
      <c r="AT152" s="279">
        <v>-7.9211811890000003</v>
      </c>
      <c r="AU152" s="279">
        <v>-8.062424772</v>
      </c>
      <c r="AV152" s="279">
        <v>-8.2054802319999993</v>
      </c>
      <c r="AW152" s="279">
        <v>-8.346891406000001</v>
      </c>
      <c r="AX152" s="279">
        <v>-8.4927793090000012</v>
      </c>
      <c r="AY152" s="279">
        <v>-8.636941277</v>
      </c>
      <c r="AZ152" s="279">
        <v>-8.7833657469999995</v>
      </c>
      <c r="BA152" s="279">
        <v>-8.9344438870000005</v>
      </c>
      <c r="BB152" s="279">
        <v>0</v>
      </c>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372</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135" t="s">
        <v>387</v>
      </c>
      <c r="D158" s="135" t="s">
        <v>470</v>
      </c>
      <c r="E158" s="326">
        <v>7.6840010724998926</v>
      </c>
      <c r="F158" s="326">
        <v>7.8251762056823795</v>
      </c>
      <c r="G158" s="326">
        <v>8.0316335383366457</v>
      </c>
      <c r="H158" s="326">
        <v>8.2181046682895325</v>
      </c>
      <c r="I158" s="326">
        <v>8.4019640652035932</v>
      </c>
      <c r="J158" s="326">
        <v>8.640242920675707</v>
      </c>
      <c r="K158" s="326">
        <v>8.8859261119073878</v>
      </c>
      <c r="L158" s="326">
        <v>9.1392489354751056</v>
      </c>
      <c r="M158" s="326">
        <v>9.4003945732605416</v>
      </c>
      <c r="N158" s="326">
        <v>9.669662185633781</v>
      </c>
      <c r="O158" s="326">
        <v>9.9473207841679212</v>
      </c>
      <c r="P158" s="326">
        <v>10.233638477336152</v>
      </c>
      <c r="Q158" s="326">
        <v>10.528892338610765</v>
      </c>
      <c r="R158" s="326">
        <v>10.833362056163793</v>
      </c>
      <c r="S158" s="326">
        <v>11.147348967265103</v>
      </c>
      <c r="T158" s="326">
        <v>11.471160103883989</v>
      </c>
      <c r="U158" s="326">
        <v>11.805111765488821</v>
      </c>
      <c r="V158" s="326">
        <v>12.149530971046902</v>
      </c>
      <c r="W158" s="326">
        <v>12.504755860524414</v>
      </c>
      <c r="X158" s="326">
        <v>12.871136112886386</v>
      </c>
      <c r="Y158" s="326">
        <v>13.249033331096665</v>
      </c>
      <c r="Z158" s="326">
        <v>13.638821548117845</v>
      </c>
      <c r="AA158" s="326">
        <v>14.040887655911233</v>
      </c>
      <c r="AB158" s="326">
        <v>14.455631889436811</v>
      </c>
      <c r="AC158" s="326">
        <v>148.83259673674033</v>
      </c>
      <c r="AD158" s="326">
        <v>153.24616831538316</v>
      </c>
      <c r="AE158" s="326">
        <v>157.79938114006188</v>
      </c>
      <c r="AF158" s="326">
        <v>162.49682430031757</v>
      </c>
      <c r="AG158" s="326">
        <v>167.34324781567523</v>
      </c>
      <c r="AH158" s="326">
        <v>172.34356934564303</v>
      </c>
      <c r="AI158" s="326">
        <v>177.50287990971199</v>
      </c>
      <c r="AJ158" s="326">
        <v>182.82645136735485</v>
      </c>
      <c r="AK158" s="326">
        <v>188.31974301802569</v>
      </c>
      <c r="AL158" s="326">
        <v>193.98840952115901</v>
      </c>
      <c r="AM158" s="326">
        <v>199.78661498133849</v>
      </c>
      <c r="AN158" s="326">
        <v>205.74710441528956</v>
      </c>
      <c r="AO158" s="326">
        <v>211.89640168035984</v>
      </c>
      <c r="AP158" s="326">
        <v>218.24072463592751</v>
      </c>
      <c r="AQ158" s="326">
        <v>224.78651004134898</v>
      </c>
      <c r="AR158" s="326">
        <v>231.4564318643568</v>
      </c>
      <c r="AS158" s="326">
        <v>238.1529080147092</v>
      </c>
      <c r="AT158" s="326">
        <v>245.05457935454206</v>
      </c>
      <c r="AU158" s="326">
        <v>252.16778903322108</v>
      </c>
      <c r="AV158" s="326">
        <v>259.47808272219169</v>
      </c>
      <c r="AW158" s="326">
        <v>266.96608843339112</v>
      </c>
      <c r="AX158" s="326">
        <v>274.68164166183578</v>
      </c>
      <c r="AY158" s="326">
        <v>282.10715747928424</v>
      </c>
      <c r="AZ158" s="326">
        <v>289.56712859328712</v>
      </c>
      <c r="BA158" s="326">
        <v>297.25385412461458</v>
      </c>
      <c r="BB158" s="326">
        <v>0</v>
      </c>
    </row>
    <row r="159" spans="1:54" outlineLevel="2">
      <c r="A159" s="455"/>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5"/>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5"/>
      <c r="B161" s="135" t="s">
        <v>285</v>
      </c>
      <c r="C161" s="135" t="s">
        <v>463</v>
      </c>
      <c r="D161" s="135"/>
      <c r="E161" s="324">
        <v>2.8244591999999999E-2</v>
      </c>
      <c r="F161" s="324">
        <v>2.8027191999999999E-2</v>
      </c>
      <c r="G161" s="324">
        <v>2.8580257000000001E-2</v>
      </c>
      <c r="H161" s="324">
        <v>2.8987000999999998E-2</v>
      </c>
      <c r="I161" s="324">
        <v>2.9459625999999999E-2</v>
      </c>
      <c r="J161" s="324">
        <v>3.0079148E-2</v>
      </c>
      <c r="K161" s="324">
        <v>3.0935297E-2</v>
      </c>
      <c r="L161" s="324">
        <v>3.1821931999999997E-2</v>
      </c>
      <c r="M161" s="324">
        <v>3.2709742E-2</v>
      </c>
      <c r="N161" s="324">
        <v>3.3624395000000001E-2</v>
      </c>
      <c r="O161" s="324">
        <v>3.4572011999999999E-2</v>
      </c>
      <c r="P161" s="324">
        <v>3.5553904999999997E-2</v>
      </c>
      <c r="Q161" s="324">
        <v>3.6571441000000003E-2</v>
      </c>
      <c r="R161" s="324">
        <v>3.7622650000000001E-2</v>
      </c>
      <c r="S161" s="324">
        <v>3.8711751000000003E-2</v>
      </c>
      <c r="T161" s="324">
        <v>3.9840845999999999E-2</v>
      </c>
      <c r="U161" s="324">
        <v>4.1011565999999999E-2</v>
      </c>
      <c r="V161" s="324">
        <v>4.2225616000000001E-2</v>
      </c>
      <c r="W161" s="324">
        <v>4.3484778000000002E-2</v>
      </c>
      <c r="X161" s="324">
        <v>4.4790918999999998E-2</v>
      </c>
      <c r="Y161" s="324">
        <v>4.6145991999999997E-2</v>
      </c>
      <c r="Z161" s="324">
        <v>4.7552042000000003E-2</v>
      </c>
      <c r="AA161" s="324">
        <v>4.9011209E-2</v>
      </c>
      <c r="AB161" s="324">
        <v>5.0525736000000002E-2</v>
      </c>
      <c r="AC161" s="324">
        <v>9.2033410999999996E-2</v>
      </c>
      <c r="AD161" s="324">
        <v>9.3684727999999995E-2</v>
      </c>
      <c r="AE161" s="324">
        <v>9.5399750000000005E-2</v>
      </c>
      <c r="AF161" s="324">
        <v>9.7181231000000007E-2</v>
      </c>
      <c r="AG161" s="324">
        <v>9.9032057000000007E-2</v>
      </c>
      <c r="AH161" s="324">
        <v>0.100955252</v>
      </c>
      <c r="AI161" s="324">
        <v>0.10295399099999999</v>
      </c>
      <c r="AJ161" s="324">
        <v>0.105031605</v>
      </c>
      <c r="AK161" s="324">
        <v>0.107191588</v>
      </c>
      <c r="AL161" s="324">
        <v>0.10943760900000001</v>
      </c>
      <c r="AM161" s="324">
        <v>0.11167742899999999</v>
      </c>
      <c r="AN161" s="324">
        <v>0.11396468</v>
      </c>
      <c r="AO161" s="324">
        <v>0.11634122500000001</v>
      </c>
      <c r="AP161" s="324">
        <v>0.118810972</v>
      </c>
      <c r="AQ161" s="324">
        <v>0.121378019</v>
      </c>
      <c r="AR161" s="324">
        <v>0.123848763</v>
      </c>
      <c r="AS161" s="324">
        <v>0.12598152500000001</v>
      </c>
      <c r="AT161" s="324">
        <v>0.128185138</v>
      </c>
      <c r="AU161" s="324">
        <v>0.13046208200000001</v>
      </c>
      <c r="AV161" s="324">
        <v>0.13276770700000001</v>
      </c>
      <c r="AW161" s="324">
        <v>0.135045938</v>
      </c>
      <c r="AX161" s="324">
        <v>0.137395982</v>
      </c>
      <c r="AY161" s="324">
        <v>0.139717229</v>
      </c>
      <c r="AZ161" s="324">
        <v>0.14207430400000001</v>
      </c>
      <c r="BA161" s="324">
        <v>0.144505933</v>
      </c>
      <c r="BB161" s="324">
        <v>0</v>
      </c>
    </row>
    <row r="162" spans="1:54" outlineLevel="2">
      <c r="A162" s="455"/>
      <c r="B162" s="135" t="s">
        <v>285</v>
      </c>
      <c r="C162" s="135" t="s">
        <v>464</v>
      </c>
      <c r="D162" s="135"/>
      <c r="E162" s="324">
        <v>6.2765759000000004E-2</v>
      </c>
      <c r="F162" s="324">
        <v>6.2282649000000002E-2</v>
      </c>
      <c r="G162" s="324">
        <v>6.3511682E-2</v>
      </c>
      <c r="H162" s="324">
        <v>6.4415556999999998E-2</v>
      </c>
      <c r="I162" s="324">
        <v>6.5465835999999999E-2</v>
      </c>
      <c r="J162" s="324">
        <v>6.6842550000000001E-2</v>
      </c>
      <c r="K162" s="324">
        <v>6.8745105000000001E-2</v>
      </c>
      <c r="L162" s="324">
        <v>7.0715404999999995E-2</v>
      </c>
      <c r="M162" s="324">
        <v>7.2688316000000003E-2</v>
      </c>
      <c r="N162" s="324">
        <v>7.4720878000000004E-2</v>
      </c>
      <c r="O162" s="324">
        <v>7.6826694000000001E-2</v>
      </c>
      <c r="P162" s="324">
        <v>7.9008676999999999E-2</v>
      </c>
      <c r="Q162" s="324">
        <v>8.1269869999999994E-2</v>
      </c>
      <c r="R162" s="324">
        <v>8.3605888000000003E-2</v>
      </c>
      <c r="S162" s="324">
        <v>8.6026112000000002E-2</v>
      </c>
      <c r="T162" s="324">
        <v>8.8535214000000001E-2</v>
      </c>
      <c r="U162" s="324">
        <v>9.1136813999999997E-2</v>
      </c>
      <c r="V162" s="324">
        <v>9.3834702000000006E-2</v>
      </c>
      <c r="W162" s="324">
        <v>9.6632839999999998E-2</v>
      </c>
      <c r="X162" s="324">
        <v>9.9535375999999995E-2</v>
      </c>
      <c r="Y162" s="324">
        <v>0.10254665</v>
      </c>
      <c r="Z162" s="324">
        <v>0.105671204</v>
      </c>
      <c r="AA162" s="324">
        <v>0.10891379800000001</v>
      </c>
      <c r="AB162" s="324">
        <v>0.11227941299999999</v>
      </c>
      <c r="AC162" s="324">
        <v>0.204518692</v>
      </c>
      <c r="AD162" s="324">
        <v>0.208188283</v>
      </c>
      <c r="AE162" s="324">
        <v>0.21199944500000001</v>
      </c>
      <c r="AF162" s="324">
        <v>0.215958292</v>
      </c>
      <c r="AG162" s="324">
        <v>0.220071237</v>
      </c>
      <c r="AH162" s="324">
        <v>0.22434500399999999</v>
      </c>
      <c r="AI162" s="324">
        <v>0.22878664700000001</v>
      </c>
      <c r="AJ162" s="324">
        <v>0.23340356700000001</v>
      </c>
      <c r="AK162" s="324">
        <v>0.23820353</v>
      </c>
      <c r="AL162" s="324">
        <v>0.24319468599999999</v>
      </c>
      <c r="AM162" s="324">
        <v>0.248172064</v>
      </c>
      <c r="AN162" s="324">
        <v>0.25325484500000001</v>
      </c>
      <c r="AO162" s="324">
        <v>0.25853605600000001</v>
      </c>
      <c r="AP162" s="324">
        <v>0.26402438099999997</v>
      </c>
      <c r="AQ162" s="324">
        <v>0.26972893100000001</v>
      </c>
      <c r="AR162" s="324">
        <v>0.27521947299999999</v>
      </c>
      <c r="AS162" s="324">
        <v>0.27995894500000001</v>
      </c>
      <c r="AT162" s="324">
        <v>0.28485586099999999</v>
      </c>
      <c r="AU162" s="324">
        <v>0.28991573700000001</v>
      </c>
      <c r="AV162" s="324">
        <v>0.29503934900000001</v>
      </c>
      <c r="AW162" s="324">
        <v>0.30010208399999999</v>
      </c>
      <c r="AX162" s="324">
        <v>0.30532440500000002</v>
      </c>
      <c r="AY162" s="324">
        <v>0.31048273100000001</v>
      </c>
      <c r="AZ162" s="324">
        <v>0.31572067599999998</v>
      </c>
      <c r="BA162" s="324">
        <v>0.32112429599999998</v>
      </c>
      <c r="BB162" s="324">
        <v>0</v>
      </c>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-1.5670711889852076</v>
      </c>
      <c r="F172" s="262">
        <f>-(F$158*'Fixed Data'!$B$25*'Fixed Data'!F$47*'Fixed Data'!$B$24*'Fixed Data'!$B$23+F$158*'Fixed Data'!$B$26)*'Fixed Data'!M44/10^6</f>
        <v>-1.6201648449507289</v>
      </c>
      <c r="G172" s="262">
        <f>-(G$158*'Fixed Data'!$B$25*'Fixed Data'!G$47*'Fixed Data'!$B$24*'Fixed Data'!$B$23+G$158*'Fixed Data'!$B$26)*'Fixed Data'!N44/10^6</f>
        <v>-1.6882343510659255</v>
      </c>
      <c r="H172" s="262">
        <f>-(H$158*'Fixed Data'!$B$25*'Fixed Data'!H$47*'Fixed Data'!$B$24*'Fixed Data'!$B$23+H$158*'Fixed Data'!$B$26)*'Fixed Data'!O44/10^6</f>
        <v>-1.7537362780264087</v>
      </c>
      <c r="I172" s="262">
        <f>-(I$158*'Fixed Data'!$B$25*'Fixed Data'!I$47*'Fixed Data'!$B$24*'Fixed Data'!$B$23+I$158*'Fixed Data'!$B$26)*'Fixed Data'!P44/10^6</f>
        <v>-1.8202758484147394</v>
      </c>
      <c r="J172" s="262">
        <f>-(J$158*'Fixed Data'!$B$25*'Fixed Data'!J$47*'Fixed Data'!$B$24*'Fixed Data'!$B$23+J$158*'Fixed Data'!$B$26)*'Fixed Data'!Q44/10^6</f>
        <v>-1.900404760234049</v>
      </c>
      <c r="K172" s="262">
        <f>-(K$158*'Fixed Data'!$B$25*'Fixed Data'!K$47*'Fixed Data'!$B$24*'Fixed Data'!$B$23+K$158*'Fixed Data'!$B$26)*'Fixed Data'!R44/10^6</f>
        <v>-1.9842053847042553</v>
      </c>
      <c r="L172" s="262">
        <f>-(L$158*'Fixed Data'!$B$25*'Fixed Data'!L$47*'Fixed Data'!$B$24*'Fixed Data'!$B$23+L$158*'Fixed Data'!$B$26)*'Fixed Data'!S44/10^6</f>
        <v>-2.0718494886061971</v>
      </c>
      <c r="M172" s="262">
        <f>-(M$158*'Fixed Data'!$B$25*'Fixed Data'!M$47*'Fixed Data'!$B$24*'Fixed Data'!$B$23+M$158*'Fixed Data'!$B$26)*'Fixed Data'!T44/10^6</f>
        <v>-2.1635032320549628</v>
      </c>
      <c r="N172" s="262">
        <f>-(N$158*'Fixed Data'!$B$25*'Fixed Data'!N$47*'Fixed Data'!$B$24*'Fixed Data'!$B$23+N$158*'Fixed Data'!$B$26)*'Fixed Data'!U44/10^6</f>
        <v>-2.2593657283513355</v>
      </c>
      <c r="O172" s="262">
        <f>-(O$158*'Fixed Data'!$B$25*'Fixed Data'!O$47*'Fixed Data'!$B$24*'Fixed Data'!$B$23+O$158*'Fixed Data'!$B$26)*'Fixed Data'!V44/10^6</f>
        <v>-2.3596366202311136</v>
      </c>
      <c r="P172" s="262">
        <f>-(P$158*'Fixed Data'!$B$25*'Fixed Data'!P$47*'Fixed Data'!$B$24*'Fixed Data'!$B$23+P$158*'Fixed Data'!$B$26)*'Fixed Data'!W44/10^6</f>
        <v>-2.4645228223047919</v>
      </c>
      <c r="Q172" s="262">
        <f>-(Q$158*'Fixed Data'!$B$25*'Fixed Data'!Q$47*'Fixed Data'!$B$24*'Fixed Data'!$B$23+Q$158*'Fixed Data'!$B$26)*'Fixed Data'!X44/10^6</f>
        <v>-2.5742411482717213</v>
      </c>
      <c r="R172" s="262">
        <f>-(R$158*'Fixed Data'!$B$25*'Fixed Data'!R$47*'Fixed Data'!$B$24*'Fixed Data'!$B$23+R$158*'Fixed Data'!$B$26)*'Fixed Data'!Y44/10^6</f>
        <v>-2.6890171397315914</v>
      </c>
      <c r="S172" s="262">
        <f>-(S$158*'Fixed Data'!$B$25*'Fixed Data'!S$47*'Fixed Data'!$B$24*'Fixed Data'!$B$23+S$158*'Fixed Data'!$B$26)*'Fixed Data'!Z44/10^6</f>
        <v>-2.8084581191768851</v>
      </c>
      <c r="T172" s="262">
        <f>-(T$158*'Fixed Data'!$B$25*'Fixed Data'!T$47*'Fixed Data'!$B$24*'Fixed Data'!$B$23+T$158*'Fixed Data'!$B$26)*'Fixed Data'!AA44/10^6</f>
        <v>-2.9333895366459823</v>
      </c>
      <c r="U172" s="262">
        <f>-(U$158*'Fixed Data'!$B$25*'Fixed Data'!U$47*'Fixed Data'!$B$24*'Fixed Data'!$B$23+U$158*'Fixed Data'!$B$26)*'Fixed Data'!AB44/10^6</f>
        <v>-3.0640690106755319</v>
      </c>
      <c r="V172" s="262">
        <f>-(V$158*'Fixed Data'!$B$25*'Fixed Data'!V$47*'Fixed Data'!$B$24*'Fixed Data'!$B$23+V$158*'Fixed Data'!$B$26)*'Fixed Data'!AC44/10^6</f>
        <v>-3.2007665091595441</v>
      </c>
      <c r="W172" s="262">
        <f>-(W$158*'Fixed Data'!$B$25*'Fixed Data'!W$47*'Fixed Data'!$B$24*'Fixed Data'!$B$23+W$158*'Fixed Data'!$B$26)*'Fixed Data'!AD44/10^6</f>
        <v>-3.3437649492479768</v>
      </c>
      <c r="X172" s="262">
        <f>-(X$158*'Fixed Data'!$B$25*'Fixed Data'!X$47*'Fixed Data'!$B$24*'Fixed Data'!$B$23+X$158*'Fixed Data'!$B$26)*'Fixed Data'!AE44/10^6</f>
        <v>-3.4933608528835212</v>
      </c>
      <c r="Y172" s="262">
        <f>-(Y$158*'Fixed Data'!$B$25*'Fixed Data'!Y$47*'Fixed Data'!$B$24*'Fixed Data'!$B$23+Y$158*'Fixed Data'!$B$26)*'Fixed Data'!AF44/10^6</f>
        <v>-3.6498649991434364</v>
      </c>
      <c r="Z172" s="262">
        <f>-(Z$158*'Fixed Data'!$B$25*'Fixed Data'!Z$47*'Fixed Data'!$B$24*'Fixed Data'!$B$23+Z$158*'Fixed Data'!$B$26)*'Fixed Data'!AG44/10^6</f>
        <v>-3.8136031512346138</v>
      </c>
      <c r="AA172" s="262">
        <f>-(AA$158*'Fixed Data'!$B$25*'Fixed Data'!AA$47*'Fixed Data'!$B$24*'Fixed Data'!$B$23+AA$158*'Fixed Data'!$B$26)*'Fixed Data'!AH44/10^6</f>
        <v>-3.9849167909232572</v>
      </c>
      <c r="AB172" s="262">
        <f>-(AB$158*'Fixed Data'!$B$25*'Fixed Data'!AB$47*'Fixed Data'!$B$24*'Fixed Data'!$B$23+AB$158*'Fixed Data'!$B$26)*'Fixed Data'!AI44/10^6</f>
        <v>-4.1641639070918028</v>
      </c>
      <c r="AC172" s="262">
        <f>-(AC$158*'Fixed Data'!$B$25*'Fixed Data'!AC$47*'Fixed Data'!$B$24*'Fixed Data'!$B$23+AC$158*'Fixed Data'!$B$26)*'Fixed Data'!AJ44/10^6</f>
        <v>-43.488604444291717</v>
      </c>
      <c r="AD172" s="262">
        <f>-(AD$158*'Fixed Data'!$B$25*'Fixed Data'!AD$47*'Fixed Data'!$B$24*'Fixed Data'!$B$23+AD$158*'Fixed Data'!$B$26)*'Fixed Data'!AK44/10^6</f>
        <v>-45.416985757319672</v>
      </c>
      <c r="AE172" s="262">
        <f>-(AE$158*'Fixed Data'!$B$25*'Fixed Data'!AE$47*'Fixed Data'!$B$24*'Fixed Data'!$B$23+AE$158*'Fixed Data'!$B$26)*'Fixed Data'!AL44/10^6</f>
        <v>-47.426605122627365</v>
      </c>
      <c r="AF172" s="262">
        <f>-(AF$158*'Fixed Data'!$B$25*'Fixed Data'!AF$47*'Fixed Data'!$B$24*'Fixed Data'!$B$23+AF$158*'Fixed Data'!$B$26)*'Fixed Data'!AM44/10^6</f>
        <v>-49.518532846561733</v>
      </c>
      <c r="AG172" s="262">
        <f>-(AG$158*'Fixed Data'!$B$25*'Fixed Data'!AG$47*'Fixed Data'!$B$24*'Fixed Data'!$B$23+AG$158*'Fixed Data'!$B$26)*'Fixed Data'!AN44/10^6</f>
        <v>-51.694710162038987</v>
      </c>
      <c r="AH172" s="262">
        <f>-(AH$158*'Fixed Data'!$B$25*'Fixed Data'!AH$47*'Fixed Data'!$B$24*'Fixed Data'!$B$23+AH$158*'Fixed Data'!$B$26)*'Fixed Data'!AO44/10^6</f>
        <v>-53.958501182855414</v>
      </c>
      <c r="AI172" s="262">
        <f>-(AI$158*'Fixed Data'!$B$25*'Fixed Data'!AI$47*'Fixed Data'!$B$24*'Fixed Data'!$B$23+AI$158*'Fixed Data'!$B$26)*'Fixed Data'!AP44/10^6</f>
        <v>-56.315638413361398</v>
      </c>
      <c r="AJ172" s="262">
        <f>-(AJ$158*'Fixed Data'!$B$25*'Fixed Data'!AJ$47*'Fixed Data'!$B$24*'Fixed Data'!$B$23+AJ$158*'Fixed Data'!$B$26)*'Fixed Data'!AQ44/10^6</f>
        <v>-58.768781590815266</v>
      </c>
      <c r="AK172" s="262">
        <f>-(AK$158*'Fixed Data'!$B$25*'Fixed Data'!AK$47*'Fixed Data'!$B$24*'Fixed Data'!$B$23+AK$158*'Fixed Data'!$B$26)*'Fixed Data'!AR44/10^6</f>
        <v>-61.321447618757915</v>
      </c>
      <c r="AL172" s="262">
        <f>-(AL$158*'Fixed Data'!$B$25*'Fixed Data'!AL$47*'Fixed Data'!$B$24*'Fixed Data'!$B$23+AL$158*'Fixed Data'!$B$26)*'Fixed Data'!AS44/10^6</f>
        <v>-63.977715288477739</v>
      </c>
      <c r="AM172" s="262">
        <f>-(AM$158*'Fixed Data'!$B$25*'Fixed Data'!AM$47*'Fixed Data'!$B$24*'Fixed Data'!$B$23+AM$158*'Fixed Data'!$B$26)*'Fixed Data'!AT44/10^6</f>
        <v>-66.724676740891468</v>
      </c>
      <c r="AN172" s="262">
        <f>-(AN$158*'Fixed Data'!$B$25*'Fixed Data'!AN$47*'Fixed Data'!$B$24*'Fixed Data'!$B$23+AN$158*'Fixed Data'!$B$26)*'Fixed Data'!AU44/10^6</f>
        <v>-69.575087572402211</v>
      </c>
      <c r="AO172" s="262">
        <f>-(AO$158*'Fixed Data'!$B$25*'Fixed Data'!AO$47*'Fixed Data'!$B$24*'Fixed Data'!$B$23+AO$158*'Fixed Data'!$B$26)*'Fixed Data'!AV44/10^6</f>
        <v>-72.53989158241302</v>
      </c>
      <c r="AP172" s="262">
        <f>-(AP$158*'Fixed Data'!$B$25*'Fixed Data'!AP$47*'Fixed Data'!$B$24*'Fixed Data'!$B$23+AP$158*'Fixed Data'!$B$26)*'Fixed Data'!AW44/10^6</f>
        <v>-75.623625300510511</v>
      </c>
      <c r="AQ172" s="262">
        <f>-(AQ$158*'Fixed Data'!$B$25*'Fixed Data'!AQ$47*'Fixed Data'!$B$24*'Fixed Data'!$B$23+AQ$158*'Fixed Data'!$B$26)*'Fixed Data'!AX44/10^6</f>
        <v>-78.831034411496205</v>
      </c>
      <c r="AR172" s="262">
        <f>-(AR$158*'Fixed Data'!$B$25*'Fixed Data'!AR$47*'Fixed Data'!$B$24*'Fixed Data'!$B$23+AR$158*'Fixed Data'!$B$26)*'Fixed Data'!AY44/10^6</f>
        <v>-82.137214273994516</v>
      </c>
      <c r="AS172" s="262">
        <f>-(AS$158*'Fixed Data'!$B$25*'Fixed Data'!AS$47*'Fixed Data'!$B$24*'Fixed Data'!$B$23+AS$158*'Fixed Data'!$B$26)*'Fixed Data'!AZ44/10^6</f>
        <v>-85.508666513390111</v>
      </c>
      <c r="AT172" s="262">
        <f>-(AT$158*'Fixed Data'!$B$25*'Fixed Data'!AT$47*'Fixed Data'!$B$24*'Fixed Data'!$B$23+AT$158*'Fixed Data'!$B$26)*'Fixed Data'!BA44/10^6</f>
        <v>-89.010599354522995</v>
      </c>
      <c r="AU172" s="262">
        <f>-(AU$158*'Fixed Data'!$B$25*'Fixed Data'!AU$47*'Fixed Data'!$B$24*'Fixed Data'!$B$23+AU$158*'Fixed Data'!$B$26)*'Fixed Data'!BB44/10^6</f>
        <v>-92.647926186006501</v>
      </c>
      <c r="AV172" s="262">
        <f>-(AV$158*'Fixed Data'!$B$25*'Fixed Data'!AV$47*'Fixed Data'!$B$24*'Fixed Data'!$B$23+AV$158*'Fixed Data'!$B$26)*'Fixed Data'!BC44/10^6</f>
        <v>-96.417931361165756</v>
      </c>
      <c r="AW172" s="262">
        <f>-(AW$158*'Fixed Data'!$B$25*'Fixed Data'!AW$47*'Fixed Data'!$B$24*'Fixed Data'!$B$23+AW$158*'Fixed Data'!$B$26)*'Fixed Data'!BD44/10^6</f>
        <v>-100.31580311216626</v>
      </c>
      <c r="AX172" s="262">
        <f>-(AX$158*'Fixed Data'!$B$25*'Fixed Data'!AX$47*'Fixed Data'!$B$24*'Fixed Data'!$B$23+AX$158*'Fixed Data'!$B$26)*'Fixed Data'!BE44/10^6</f>
        <v>-104.36270109580387</v>
      </c>
      <c r="AY172" s="262">
        <f>-(AY$158*'Fixed Data'!$B$25*'Fixed Data'!AY$47*'Fixed Data'!$B$24*'Fixed Data'!$B$23+AY$158*'Fixed Data'!$B$26)*'Fixed Data'!BF44/10^6</f>
        <v>-108.36266425701461</v>
      </c>
      <c r="AZ172" s="262">
        <f>-(AZ$158*'Fixed Data'!$B$25*'Fixed Data'!AZ$47*'Fixed Data'!$B$24*'Fixed Data'!$B$23+AZ$158*'Fixed Data'!$B$26)*'Fixed Data'!BG44/10^6</f>
        <v>-112.43805809321746</v>
      </c>
      <c r="BA172" s="262">
        <f>-(BA$158*'Fixed Data'!$B$25*'Fixed Data'!BA$47*'Fixed Data'!$B$24*'Fixed Data'!$B$23+BA$158*'Fixed Data'!$B$26)*'Fixed Data'!BH44/10^6</f>
        <v>-116.66478675025476</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-4.7012135658420329</v>
      </c>
      <c r="F176" s="262">
        <f>-(F$158*'Fixed Data'!$B$25*'Fixed Data'!F$47*'Fixed Data'!$B$24*'Fixed Data'!$B$23+F$158*'Fixed Data'!$B$26)*'Fixed Data'!M46/10^6</f>
        <v>-4.8604945337181356</v>
      </c>
      <c r="G176" s="262">
        <f>-(G$158*'Fixed Data'!$B$25*'Fixed Data'!G$47*'Fixed Data'!$B$24*'Fixed Data'!$B$23+G$158*'Fixed Data'!$B$26)*'Fixed Data'!N46/10^6</f>
        <v>-5.0647030531977775</v>
      </c>
      <c r="H176" s="262">
        <f>-(H$158*'Fixed Data'!$B$25*'Fixed Data'!H$47*'Fixed Data'!$B$24*'Fixed Data'!$B$23+H$158*'Fixed Data'!$B$26)*'Fixed Data'!O46/10^6</f>
        <v>-5.2612088340792269</v>
      </c>
      <c r="I176" s="262">
        <f>-(I$158*'Fixed Data'!$B$25*'Fixed Data'!I$47*'Fixed Data'!$B$24*'Fixed Data'!$B$23+I$158*'Fixed Data'!$B$26)*'Fixed Data'!P46/10^6</f>
        <v>-5.4608275452442179</v>
      </c>
      <c r="J176" s="262">
        <f>-(J$158*'Fixed Data'!$B$25*'Fixed Data'!J$47*'Fixed Data'!$B$24*'Fixed Data'!$B$23+J$158*'Fixed Data'!$B$26)*'Fixed Data'!Q46/10^6</f>
        <v>-5.7012142794499754</v>
      </c>
      <c r="K176" s="262">
        <f>-(K$158*'Fixed Data'!$B$25*'Fixed Data'!K$47*'Fixed Data'!$B$24*'Fixed Data'!$B$23+K$158*'Fixed Data'!$B$26)*'Fixed Data'!R46/10^6</f>
        <v>-5.9526161541127651</v>
      </c>
      <c r="L176" s="262">
        <f>-(L$158*'Fixed Data'!$B$25*'Fixed Data'!L$47*'Fixed Data'!$B$24*'Fixed Data'!$B$23+L$158*'Fixed Data'!$B$26)*'Fixed Data'!S46/10^6</f>
        <v>-6.2155484658185909</v>
      </c>
      <c r="M176" s="262">
        <f>-(M$158*'Fixed Data'!$B$25*'Fixed Data'!M$47*'Fixed Data'!$B$24*'Fixed Data'!$B$23+M$158*'Fixed Data'!$B$26)*'Fixed Data'!T46/10^6</f>
        <v>-6.4905096948025527</v>
      </c>
      <c r="N176" s="262">
        <f>-(N$158*'Fixed Data'!$B$25*'Fixed Data'!N$47*'Fixed Data'!$B$24*'Fixed Data'!$B$23+N$158*'Fixed Data'!$B$26)*'Fixed Data'!U46/10^6</f>
        <v>-6.7780971836526467</v>
      </c>
      <c r="O176" s="262">
        <f>-(O$158*'Fixed Data'!$B$25*'Fixed Data'!O$47*'Fixed Data'!$B$24*'Fixed Data'!$B$23+O$158*'Fixed Data'!$B$26)*'Fixed Data'!V46/10^6</f>
        <v>-7.0789098606933418</v>
      </c>
      <c r="P176" s="262">
        <f>-(P$158*'Fixed Data'!$B$25*'Fixed Data'!P$47*'Fixed Data'!$B$24*'Fixed Data'!$B$23+P$158*'Fixed Data'!$B$26)*'Fixed Data'!W46/10^6</f>
        <v>-7.3935684683974667</v>
      </c>
      <c r="Q176" s="262">
        <f>-(Q$158*'Fixed Data'!$B$25*'Fixed Data'!Q$47*'Fixed Data'!$B$24*'Fixed Data'!$B$23+Q$158*'Fixed Data'!$B$26)*'Fixed Data'!X46/10^6</f>
        <v>-7.7227234448151654</v>
      </c>
      <c r="R176" s="262">
        <f>-(R$158*'Fixed Data'!$B$25*'Fixed Data'!R$47*'Fixed Data'!$B$24*'Fixed Data'!$B$23+R$158*'Fixed Data'!$B$26)*'Fixed Data'!Y46/10^6</f>
        <v>-8.0670514191947742</v>
      </c>
      <c r="S176" s="262">
        <f>-(S$158*'Fixed Data'!$B$25*'Fixed Data'!S$47*'Fixed Data'!$B$24*'Fixed Data'!$B$23+S$158*'Fixed Data'!$B$26)*'Fixed Data'!Z46/10^6</f>
        <v>-8.4253743559151442</v>
      </c>
      <c r="T176" s="262">
        <f>-(T$158*'Fixed Data'!$B$25*'Fixed Data'!T$47*'Fixed Data'!$B$24*'Fixed Data'!$B$23+T$158*'Fixed Data'!$B$26)*'Fixed Data'!AA46/10^6</f>
        <v>-8.8001686082755093</v>
      </c>
      <c r="U176" s="262">
        <f>-(U$158*'Fixed Data'!$B$25*'Fixed Data'!U$47*'Fixed Data'!$B$24*'Fixed Data'!$B$23+U$158*'Fixed Data'!$B$26)*'Fixed Data'!AB46/10^6</f>
        <v>-9.1922070337374304</v>
      </c>
      <c r="V176" s="262">
        <f>-(V$158*'Fixed Data'!$B$25*'Fixed Data'!V$47*'Fixed Data'!$B$24*'Fixed Data'!$B$23+V$158*'Fixed Data'!$B$26)*'Fixed Data'!AC46/10^6</f>
        <v>-9.602299525717882</v>
      </c>
      <c r="W176" s="262">
        <f>-(W$158*'Fixed Data'!$B$25*'Fixed Data'!W$47*'Fixed Data'!$B$24*'Fixed Data'!$B$23+W$158*'Fixed Data'!$B$26)*'Fixed Data'!AD46/10^6</f>
        <v>-10.031294847743931</v>
      </c>
      <c r="X176" s="262">
        <f>-(X$158*'Fixed Data'!$B$25*'Fixed Data'!X$47*'Fixed Data'!$B$24*'Fixed Data'!$B$23+X$158*'Fixed Data'!$B$26)*'Fixed Data'!AE46/10^6</f>
        <v>-10.48008255865056</v>
      </c>
      <c r="Y176" s="262">
        <f>-(Y$158*'Fixed Data'!$B$25*'Fixed Data'!Y$47*'Fixed Data'!$B$24*'Fixed Data'!$B$23+Y$158*'Fixed Data'!$B$26)*'Fixed Data'!AF46/10^6</f>
        <v>-10.949594997430308</v>
      </c>
      <c r="Z176" s="262">
        <f>-(Z$158*'Fixed Data'!$B$25*'Fixed Data'!Z$47*'Fixed Data'!$B$24*'Fixed Data'!$B$23+Z$158*'Fixed Data'!$B$26)*'Fixed Data'!AG46/10^6</f>
        <v>-11.440809451727258</v>
      </c>
      <c r="AA176" s="262">
        <f>-(AA$158*'Fixed Data'!$B$25*'Fixed Data'!AA$47*'Fixed Data'!$B$24*'Fixed Data'!$B$23+AA$158*'Fixed Data'!$B$26)*'Fixed Data'!AH46/10^6</f>
        <v>-11.954750374804624</v>
      </c>
      <c r="AB176" s="262">
        <f>-(AB$158*'Fixed Data'!$B$25*'Fixed Data'!AB$47*'Fixed Data'!$B$24*'Fixed Data'!$B$23+AB$158*'Fixed Data'!$B$26)*'Fixed Data'!AI46/10^6</f>
        <v>-12.492491721275409</v>
      </c>
      <c r="AC176" s="262">
        <f>-(AC$158*'Fixed Data'!$B$25*'Fixed Data'!AC$47*'Fixed Data'!$B$24*'Fixed Data'!$B$23+AC$158*'Fixed Data'!$B$26)*'Fixed Data'!AJ46/10^6</f>
        <v>-130.46581333410771</v>
      </c>
      <c r="AD176" s="262">
        <f>-(AD$158*'Fixed Data'!$B$25*'Fixed Data'!AD$47*'Fixed Data'!$B$24*'Fixed Data'!$B$23+AD$158*'Fixed Data'!$B$26)*'Fixed Data'!AK46/10^6</f>
        <v>-136.25095727467846</v>
      </c>
      <c r="AE176" s="262">
        <f>-(AE$158*'Fixed Data'!$B$25*'Fixed Data'!AE$47*'Fixed Data'!$B$24*'Fixed Data'!$B$23+AE$158*'Fixed Data'!$B$26)*'Fixed Data'!AL46/10^6</f>
        <v>-142.27981537250119</v>
      </c>
      <c r="AF176" s="262">
        <f>-(AF$158*'Fixed Data'!$B$25*'Fixed Data'!AF$47*'Fixed Data'!$B$24*'Fixed Data'!$B$23+AF$158*'Fixed Data'!$B$26)*'Fixed Data'!AM46/10^6</f>
        <v>-148.55559854675261</v>
      </c>
      <c r="AG176" s="262">
        <f>-(AG$158*'Fixed Data'!$B$25*'Fixed Data'!AG$47*'Fixed Data'!$B$24*'Fixed Data'!$B$23+AG$158*'Fixed Data'!$B$26)*'Fixed Data'!AN46/10^6</f>
        <v>-155.08413049143547</v>
      </c>
      <c r="AH176" s="262">
        <f>-(AH$158*'Fixed Data'!$B$25*'Fixed Data'!AH$47*'Fixed Data'!$B$24*'Fixed Data'!$B$23+AH$158*'Fixed Data'!$B$26)*'Fixed Data'!AO46/10^6</f>
        <v>-161.87550355540301</v>
      </c>
      <c r="AI176" s="262">
        <f>-(AI$158*'Fixed Data'!$B$25*'Fixed Data'!AI$47*'Fixed Data'!$B$24*'Fixed Data'!$B$23+AI$158*'Fixed Data'!$B$26)*'Fixed Data'!AP46/10^6</f>
        <v>-168.94691524820723</v>
      </c>
      <c r="AJ176" s="262">
        <f>-(AJ$158*'Fixed Data'!$B$25*'Fixed Data'!AJ$47*'Fixed Data'!$B$24*'Fixed Data'!$B$23+AJ$158*'Fixed Data'!$B$26)*'Fixed Data'!AQ46/10^6</f>
        <v>-176.306344781646</v>
      </c>
      <c r="AK176" s="262">
        <f>-(AK$158*'Fixed Data'!$B$25*'Fixed Data'!AK$47*'Fixed Data'!$B$24*'Fixed Data'!$B$23+AK$158*'Fixed Data'!$B$26)*'Fixed Data'!AR46/10^6</f>
        <v>-183.96434286639575</v>
      </c>
      <c r="AL176" s="262">
        <f>-(AL$158*'Fixed Data'!$B$25*'Fixed Data'!AL$47*'Fixed Data'!$B$24*'Fixed Data'!$B$23+AL$158*'Fixed Data'!$B$26)*'Fixed Data'!AS46/10^6</f>
        <v>-191.93314587648618</v>
      </c>
      <c r="AM176" s="262">
        <f>-(AM$158*'Fixed Data'!$B$25*'Fixed Data'!AM$47*'Fixed Data'!$B$24*'Fixed Data'!$B$23+AM$158*'Fixed Data'!$B$26)*'Fixed Data'!AT46/10^6</f>
        <v>-200.17403023504394</v>
      </c>
      <c r="AN176" s="262">
        <f>-(AN$158*'Fixed Data'!$B$25*'Fixed Data'!AN$47*'Fixed Data'!$B$24*'Fixed Data'!$B$23+AN$158*'Fixed Data'!$B$26)*'Fixed Data'!AU46/10^6</f>
        <v>-208.72526273081689</v>
      </c>
      <c r="AO176" s="262">
        <f>-(AO$158*'Fixed Data'!$B$25*'Fixed Data'!AO$47*'Fixed Data'!$B$24*'Fixed Data'!$B$23+AO$158*'Fixed Data'!$B$26)*'Fixed Data'!AV46/10^6</f>
        <v>-217.61967476210336</v>
      </c>
      <c r="AP176" s="262">
        <f>-(AP$158*'Fixed Data'!$B$25*'Fixed Data'!AP$47*'Fixed Data'!$B$24*'Fixed Data'!$B$23+AP$158*'Fixed Data'!$B$26)*'Fixed Data'!AW46/10^6</f>
        <v>-226.87087591772178</v>
      </c>
      <c r="AQ176" s="262">
        <f>-(AQ$158*'Fixed Data'!$B$25*'Fixed Data'!AQ$47*'Fixed Data'!$B$24*'Fixed Data'!$B$23+AQ$158*'Fixed Data'!$B$26)*'Fixed Data'!AX46/10^6</f>
        <v>-236.49310325210172</v>
      </c>
      <c r="AR176" s="262">
        <f>-(AR$158*'Fixed Data'!$B$25*'Fixed Data'!AR$47*'Fixed Data'!$B$24*'Fixed Data'!$B$23+AR$158*'Fixed Data'!$B$26)*'Fixed Data'!AY46/10^6</f>
        <v>-246.41164284109604</v>
      </c>
      <c r="AS176" s="262">
        <f>-(AS$158*'Fixed Data'!$B$25*'Fixed Data'!AS$47*'Fixed Data'!$B$24*'Fixed Data'!$B$23+AS$158*'Fixed Data'!$B$26)*'Fixed Data'!AZ46/10^6</f>
        <v>-256.52599956081525</v>
      </c>
      <c r="AT176" s="262">
        <f>-(AT$158*'Fixed Data'!$B$25*'Fixed Data'!AT$47*'Fixed Data'!$B$24*'Fixed Data'!$B$23+AT$158*'Fixed Data'!$B$26)*'Fixed Data'!BA46/10^6</f>
        <v>-267.03179808582138</v>
      </c>
      <c r="AU176" s="262">
        <f>-(AU$158*'Fixed Data'!$B$25*'Fixed Data'!AU$47*'Fixed Data'!$B$24*'Fixed Data'!$B$23+AU$158*'Fixed Data'!$B$26)*'Fixed Data'!BB46/10^6</f>
        <v>-277.94377858196265</v>
      </c>
      <c r="AV176" s="262">
        <f>-(AV$158*'Fixed Data'!$B$25*'Fixed Data'!AV$47*'Fixed Data'!$B$24*'Fixed Data'!$B$23+AV$158*'Fixed Data'!$B$26)*'Fixed Data'!BC46/10^6</f>
        <v>-289.25379410921153</v>
      </c>
      <c r="AW176" s="262">
        <f>-(AW$158*'Fixed Data'!$B$25*'Fixed Data'!AW$47*'Fixed Data'!$B$24*'Fixed Data'!$B$23+AW$158*'Fixed Data'!$B$26)*'Fixed Data'!BD46/10^6</f>
        <v>-300.94740936406095</v>
      </c>
      <c r="AX176" s="262">
        <f>-(AX$158*'Fixed Data'!$B$25*'Fixed Data'!AX$47*'Fixed Data'!$B$24*'Fixed Data'!$B$23+AX$158*'Fixed Data'!$B$26)*'Fixed Data'!BE46/10^6</f>
        <v>-313.08810331690597</v>
      </c>
      <c r="AY176" s="262">
        <f>-(AY$158*'Fixed Data'!$B$25*'Fixed Data'!AY$47*'Fixed Data'!$B$24*'Fixed Data'!$B$23+AY$158*'Fixed Data'!$B$26)*'Fixed Data'!BF46/10^6</f>
        <v>-325.08799280250355</v>
      </c>
      <c r="AZ176" s="262">
        <f>-(AZ$158*'Fixed Data'!$B$25*'Fixed Data'!AZ$47*'Fixed Data'!$B$24*'Fixed Data'!$B$23+AZ$158*'Fixed Data'!$B$26)*'Fixed Data'!BG46/10^6</f>
        <v>-337.31417431314333</v>
      </c>
      <c r="BA176" s="262">
        <f>-(BA$158*'Fixed Data'!$B$25*'Fixed Data'!BA$47*'Fixed Data'!$B$24*'Fixed Data'!$B$23+BA$158*'Fixed Data'!$B$26)*'Fixed Data'!BH46/10^6</f>
        <v>-349.99436028637518</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-1.4190348113933795</v>
      </c>
      <c r="F190" s="21">
        <f t="shared" ref="F190:BB190" si="17">(F133+F83)*F186</f>
        <v>-1.2212156879075817</v>
      </c>
      <c r="G190" s="21">
        <f t="shared" si="17"/>
        <v>-1.518877954206223</v>
      </c>
      <c r="H190" s="21">
        <f t="shared" si="17"/>
        <v>-1.2791109252733897</v>
      </c>
      <c r="I190" s="21">
        <f t="shared" si="17"/>
        <v>-1.5013294388320488</v>
      </c>
      <c r="J190" s="21">
        <f t="shared" si="17"/>
        <v>-0.32176327297728347</v>
      </c>
      <c r="K190" s="21">
        <f t="shared" si="17"/>
        <v>-0.29037317909073346</v>
      </c>
      <c r="L190" s="21">
        <f t="shared" si="17"/>
        <v>-0.26118332782864062</v>
      </c>
      <c r="M190" s="21">
        <f t="shared" si="17"/>
        <v>-0.23406575181288822</v>
      </c>
      <c r="N190" s="21">
        <f t="shared" si="17"/>
        <v>-0.20889913147660552</v>
      </c>
      <c r="O190" s="21">
        <f t="shared" si="17"/>
        <v>-0.18556847457492565</v>
      </c>
      <c r="P190" s="21">
        <f t="shared" si="17"/>
        <v>-0.16396481035141794</v>
      </c>
      <c r="Q190" s="21">
        <f t="shared" si="17"/>
        <v>-0.14398489771580045</v>
      </c>
      <c r="R190" s="21">
        <f t="shared" si="17"/>
        <v>-0.12553094681602192</v>
      </c>
      <c r="S190" s="21">
        <f t="shared" si="17"/>
        <v>-0.10851035341415124</v>
      </c>
      <c r="T190" s="21">
        <f t="shared" si="17"/>
        <v>-9.2835445500754621E-2</v>
      </c>
      <c r="U190" s="21">
        <f t="shared" si="17"/>
        <v>-7.8423241606634914E-2</v>
      </c>
      <c r="V190" s="21">
        <f t="shared" si="17"/>
        <v>-6.5195220293991066E-2</v>
      </c>
      <c r="W190" s="21">
        <f t="shared" si="17"/>
        <v>-5.3077100331267696E-2</v>
      </c>
      <c r="X190" s="21">
        <f t="shared" si="17"/>
        <v>-4.1998631077251589E-2</v>
      </c>
      <c r="Y190" s="21">
        <f t="shared" si="17"/>
        <v>-3.1893392620364724E-2</v>
      </c>
      <c r="Z190" s="21">
        <f t="shared" si="17"/>
        <v>-2.2698605238642991E-2</v>
      </c>
      <c r="AA190" s="21">
        <f t="shared" si="17"/>
        <v>-1.4354947764610496E-2</v>
      </c>
      <c r="AB190" s="21">
        <f t="shared" si="17"/>
        <v>-6.806384457193922E-3</v>
      </c>
      <c r="AC190" s="21">
        <f t="shared" si="17"/>
        <v>-6.5452559609292548E-18</v>
      </c>
      <c r="AD190" s="21">
        <f t="shared" si="17"/>
        <v>-6.3239188028301986E-18</v>
      </c>
      <c r="AE190" s="21">
        <f t="shared" si="17"/>
        <v>-6.1100664761644427E-18</v>
      </c>
      <c r="AF190" s="21">
        <f t="shared" si="17"/>
        <v>-5.9034458706902829E-18</v>
      </c>
      <c r="AG190" s="21">
        <f t="shared" si="17"/>
        <v>-5.7038124354495487E-18</v>
      </c>
      <c r="AH190" s="21">
        <f t="shared" si="17"/>
        <v>-5.5109298893232368E-18</v>
      </c>
      <c r="AI190" s="21">
        <f t="shared" si="17"/>
        <v>-5.3245699413751079E-18</v>
      </c>
      <c r="AJ190" s="21">
        <f t="shared" si="17"/>
        <v>-5.1694853799758327E-18</v>
      </c>
      <c r="AK190" s="21">
        <f t="shared" si="17"/>
        <v>-5.0189178446367305E-18</v>
      </c>
      <c r="AL190" s="21">
        <f t="shared" si="17"/>
        <v>-4.8727357714919709E-18</v>
      </c>
      <c r="AM190" s="21">
        <f t="shared" si="17"/>
        <v>-4.7308114286329819E-18</v>
      </c>
      <c r="AN190" s="21">
        <f t="shared" si="17"/>
        <v>-4.5930208044980408E-18</v>
      </c>
      <c r="AO190" s="21">
        <f t="shared" si="17"/>
        <v>-4.4592434995126608E-18</v>
      </c>
      <c r="AP190" s="21">
        <f t="shared" si="17"/>
        <v>-4.3293626208860782E-18</v>
      </c>
      <c r="AQ190" s="21">
        <f t="shared" si="17"/>
        <v>-4.2032646804719211E-18</v>
      </c>
      <c r="AR190" s="21">
        <f t="shared" si="17"/>
        <v>-4.0808394956038067E-18</v>
      </c>
      <c r="AS190" s="21">
        <f t="shared" si="17"/>
        <v>-3.9619800928192299E-18</v>
      </c>
      <c r="AT190" s="21">
        <f t="shared" si="17"/>
        <v>-3.8465826143876016E-18</v>
      </c>
      <c r="AU190" s="21">
        <f t="shared" si="17"/>
        <v>-3.7345462275607782E-18</v>
      </c>
      <c r="AV190" s="21">
        <f t="shared" si="17"/>
        <v>-3.6257730364667752E-18</v>
      </c>
      <c r="AW190" s="21">
        <f t="shared" si="17"/>
        <v>-3.5201679965696847E-18</v>
      </c>
      <c r="AX190" s="21">
        <f t="shared" si="17"/>
        <v>-3.417638831621053E-18</v>
      </c>
      <c r="AY190" s="21">
        <f t="shared" si="17"/>
        <v>-3.3180959530301483E-18</v>
      </c>
      <c r="AZ190" s="21">
        <f t="shared" si="17"/>
        <v>-3.221452381582668E-18</v>
      </c>
      <c r="BA190" s="21">
        <f t="shared" si="17"/>
        <v>-3.1276236714394839E-18</v>
      </c>
      <c r="BB190" s="21">
        <f t="shared" si="17"/>
        <v>-3.0365278363490131E-18</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-0.52480319214488924</v>
      </c>
      <c r="F192" s="21">
        <f t="shared" ref="F192:BB192" si="19">F77*F186</f>
        <v>-0.51637216911556372</v>
      </c>
      <c r="G192" s="21">
        <f t="shared" si="19"/>
        <v>-0.51207342296635527</v>
      </c>
      <c r="H192" s="21">
        <f t="shared" si="19"/>
        <v>-0.50624374481229162</v>
      </c>
      <c r="I192" s="21">
        <f t="shared" si="19"/>
        <v>-0.50006731764895795</v>
      </c>
      <c r="J192" s="21">
        <f t="shared" si="19"/>
        <v>-0.49685910769084862</v>
      </c>
      <c r="K192" s="21">
        <f t="shared" si="19"/>
        <v>-0.49370741519271721</v>
      </c>
      <c r="L192" s="21">
        <f t="shared" si="19"/>
        <v>-0.49061080588074296</v>
      </c>
      <c r="M192" s="21">
        <f t="shared" si="19"/>
        <v>-0.48756479101724887</v>
      </c>
      <c r="N192" s="21">
        <f t="shared" si="19"/>
        <v>-0.48457076083128658</v>
      </c>
      <c r="O192" s="21">
        <f t="shared" si="19"/>
        <v>-0.48162794398584435</v>
      </c>
      <c r="P192" s="21">
        <f t="shared" si="19"/>
        <v>-0.47873510414077042</v>
      </c>
      <c r="Q192" s="21">
        <f t="shared" si="19"/>
        <v>-0.4758910515390547</v>
      </c>
      <c r="R192" s="21">
        <f t="shared" si="19"/>
        <v>-0.47309435016110424</v>
      </c>
      <c r="S192" s="21">
        <f t="shared" si="19"/>
        <v>-0.47034415458063694</v>
      </c>
      <c r="T192" s="21">
        <f t="shared" si="19"/>
        <v>-0.46763945487195224</v>
      </c>
      <c r="U192" s="21">
        <f t="shared" si="19"/>
        <v>-0.46497923393122753</v>
      </c>
      <c r="V192" s="21">
        <f t="shared" si="19"/>
        <v>-0.46236251475384837</v>
      </c>
      <c r="W192" s="21">
        <f t="shared" si="19"/>
        <v>-0.4597883595156958</v>
      </c>
      <c r="X192" s="21">
        <f t="shared" si="19"/>
        <v>-0.45725586865563139</v>
      </c>
      <c r="Y192" s="21">
        <f t="shared" si="19"/>
        <v>-0.45476417823679727</v>
      </c>
      <c r="Z192" s="21">
        <f t="shared" si="19"/>
        <v>-0.4523124610782992</v>
      </c>
      <c r="AA192" s="21">
        <f t="shared" si="19"/>
        <v>-0.44989992443872834</v>
      </c>
      <c r="AB192" s="21">
        <f t="shared" si="19"/>
        <v>-0.44752580908441619</v>
      </c>
      <c r="AC192" s="21">
        <f t="shared" si="19"/>
        <v>-4.4518314709938425</v>
      </c>
      <c r="AD192" s="21">
        <f t="shared" si="19"/>
        <v>-4.4288393875912568</v>
      </c>
      <c r="AE192" s="21">
        <f t="shared" si="19"/>
        <v>-4.4062106132185024</v>
      </c>
      <c r="AF192" s="21">
        <f t="shared" si="19"/>
        <v>-4.3839388196825428</v>
      </c>
      <c r="AG192" s="21">
        <f t="shared" si="19"/>
        <v>-4.362017971645038</v>
      </c>
      <c r="AH192" s="21">
        <f t="shared" si="19"/>
        <v>-4.340442331433322</v>
      </c>
      <c r="AI192" s="21">
        <f t="shared" si="19"/>
        <v>-4.3192064309729314</v>
      </c>
      <c r="AJ192" s="21">
        <f t="shared" si="19"/>
        <v>-4.3191706413877577</v>
      </c>
      <c r="AK192" s="21">
        <f t="shared" si="19"/>
        <v>-4.3193655569156446</v>
      </c>
      <c r="AL192" s="21">
        <f t="shared" si="19"/>
        <v>-4.319790307027648</v>
      </c>
      <c r="AM192" s="21">
        <f t="shared" si="19"/>
        <v>-4.3193266331003768</v>
      </c>
      <c r="AN192" s="21">
        <f t="shared" si="19"/>
        <v>-4.3186316748727931</v>
      </c>
      <c r="AO192" s="21">
        <f t="shared" si="19"/>
        <v>-4.3181606049201484</v>
      </c>
      <c r="AP192" s="21">
        <f t="shared" si="19"/>
        <v>-4.3179119242736235</v>
      </c>
      <c r="AQ192" s="21">
        <f t="shared" si="19"/>
        <v>-4.3178843339943311</v>
      </c>
      <c r="AR192" s="21">
        <f t="shared" si="19"/>
        <v>-4.3165103720336564</v>
      </c>
      <c r="AS192" s="21">
        <f t="shared" si="19"/>
        <v>-4.3120342254451254</v>
      </c>
      <c r="AT192" s="21">
        <f t="shared" si="19"/>
        <v>-4.3077640567822177</v>
      </c>
      <c r="AU192" s="21">
        <f t="shared" si="19"/>
        <v>-4.303694861110583</v>
      </c>
      <c r="AV192" s="21">
        <f t="shared" si="19"/>
        <v>-4.2994738961199035</v>
      </c>
      <c r="AW192" s="21">
        <f t="shared" si="19"/>
        <v>-4.2947067007009867</v>
      </c>
      <c r="AX192" s="21">
        <f t="shared" si="19"/>
        <v>-4.2901237641065917</v>
      </c>
      <c r="AY192" s="21">
        <f t="shared" si="19"/>
        <v>-4.2777664212307966</v>
      </c>
      <c r="AZ192" s="21">
        <f t="shared" si="19"/>
        <v>-4.2629967053914566</v>
      </c>
      <c r="BA192" s="21">
        <f t="shared" si="19"/>
        <v>-4.2486994158210791</v>
      </c>
      <c r="BB192" s="21">
        <f t="shared" si="19"/>
        <v>0</v>
      </c>
    </row>
    <row r="193" spans="1:54" outlineLevel="2">
      <c r="A193" s="455"/>
      <c r="B193" s="150" t="s">
        <v>485</v>
      </c>
      <c r="C193" s="19"/>
      <c r="D193" s="135" t="s">
        <v>381</v>
      </c>
      <c r="E193" s="21">
        <f t="shared" ref="E193:BB193" si="20">SUMIF($B$143:$B$154,"Environmental",E$143:E$154)*E186</f>
        <v>-3.1291900105007215</v>
      </c>
      <c r="F193" s="21">
        <f t="shared" si="20"/>
        <v>-3.1337042561752724</v>
      </c>
      <c r="G193" s="21">
        <f t="shared" si="20"/>
        <v>-3.1510796523968962</v>
      </c>
      <c r="H193" s="21">
        <f t="shared" si="20"/>
        <v>-3.1581746828412496</v>
      </c>
      <c r="I193" s="21">
        <f t="shared" si="20"/>
        <v>-3.1726985297708641</v>
      </c>
      <c r="J193" s="21">
        <f t="shared" si="20"/>
        <v>-3.2050586851938414</v>
      </c>
      <c r="K193" s="21">
        <f t="shared" si="20"/>
        <v>-3.2266325741261541</v>
      </c>
      <c r="L193" s="21">
        <f t="shared" si="20"/>
        <v>-3.2584464962448165</v>
      </c>
      <c r="M193" s="21">
        <f t="shared" si="20"/>
        <v>-3.2899447389811884</v>
      </c>
      <c r="N193" s="21">
        <f t="shared" si="20"/>
        <v>-3.310870727076562</v>
      </c>
      <c r="O193" s="21">
        <f t="shared" si="20"/>
        <v>-3.341862496900367</v>
      </c>
      <c r="P193" s="21">
        <f t="shared" si="20"/>
        <v>-3.3725819011364453</v>
      </c>
      <c r="Q193" s="21">
        <f t="shared" si="20"/>
        <v>-3.4030363390685126</v>
      </c>
      <c r="R193" s="21">
        <f t="shared" si="20"/>
        <v>-3.4432696048409803</v>
      </c>
      <c r="S193" s="21">
        <f t="shared" si="20"/>
        <v>-3.4731548140983914</v>
      </c>
      <c r="T193" s="21">
        <f t="shared" si="20"/>
        <v>-3.502797235035251</v>
      </c>
      <c r="U193" s="21">
        <f t="shared" si="20"/>
        <v>-3.5322036220414503</v>
      </c>
      <c r="V193" s="21">
        <f t="shared" si="20"/>
        <v>-3.5711915725899637</v>
      </c>
      <c r="W193" s="21">
        <f t="shared" si="20"/>
        <v>-3.6000910563671287</v>
      </c>
      <c r="X193" s="21">
        <f t="shared" si="20"/>
        <v>-3.6384775795092481</v>
      </c>
      <c r="Y193" s="21">
        <f t="shared" si="20"/>
        <v>-3.6668993699914938</v>
      </c>
      <c r="Z193" s="21">
        <f t="shared" si="20"/>
        <v>-3.7047167125585148</v>
      </c>
      <c r="AA193" s="21">
        <f t="shared" si="20"/>
        <v>-3.7422356739806424</v>
      </c>
      <c r="AB193" s="21">
        <f t="shared" si="20"/>
        <v>-3.7794648071757035</v>
      </c>
      <c r="AC193" s="21">
        <f t="shared" si="20"/>
        <v>-38.141998693596136</v>
      </c>
      <c r="AD193" s="21">
        <f t="shared" si="20"/>
        <v>-38.492374130629464</v>
      </c>
      <c r="AE193" s="21">
        <f t="shared" si="20"/>
        <v>-38.849449493141975</v>
      </c>
      <c r="AF193" s="21">
        <f t="shared" si="20"/>
        <v>-39.200995075815314</v>
      </c>
      <c r="AG193" s="21">
        <f t="shared" si="20"/>
        <v>-39.548228742181124</v>
      </c>
      <c r="AH193" s="21">
        <f t="shared" si="20"/>
        <v>-39.892649711523809</v>
      </c>
      <c r="AI193" s="21">
        <f t="shared" si="20"/>
        <v>-40.236338792059996</v>
      </c>
      <c r="AJ193" s="21">
        <f t="shared" si="20"/>
        <v>-40.775069917848661</v>
      </c>
      <c r="AK193" s="21">
        <f t="shared" si="20"/>
        <v>-41.315366661429366</v>
      </c>
      <c r="AL193" s="21">
        <f t="shared" si="20"/>
        <v>-41.857881520984677</v>
      </c>
      <c r="AM193" s="21">
        <f t="shared" si="20"/>
        <v>-42.391944044105237</v>
      </c>
      <c r="AN193" s="21">
        <f t="shared" si="20"/>
        <v>-42.923696062945112</v>
      </c>
      <c r="AO193" s="21">
        <f t="shared" si="20"/>
        <v>-43.457449270052926</v>
      </c>
      <c r="AP193" s="21">
        <f t="shared" si="20"/>
        <v>-43.993301334059282</v>
      </c>
      <c r="AQ193" s="21">
        <f t="shared" si="20"/>
        <v>-44.531401815211105</v>
      </c>
      <c r="AR193" s="21">
        <f t="shared" si="20"/>
        <v>-45.055461616549138</v>
      </c>
      <c r="AS193" s="21">
        <f t="shared" si="20"/>
        <v>-45.546405407455154</v>
      </c>
      <c r="AT193" s="21">
        <f t="shared" si="20"/>
        <v>-46.038423139122493</v>
      </c>
      <c r="AU193" s="21">
        <f t="shared" si="20"/>
        <v>-46.531550785185161</v>
      </c>
      <c r="AV193" s="21">
        <f t="shared" si="20"/>
        <v>-47.022008721795935</v>
      </c>
      <c r="AW193" s="21">
        <f t="shared" si="20"/>
        <v>-47.5053716276472</v>
      </c>
      <c r="AX193" s="21">
        <f t="shared" si="20"/>
        <v>-47.989604967632921</v>
      </c>
      <c r="AY193" s="21">
        <f t="shared" si="20"/>
        <v>-48.384760787720452</v>
      </c>
      <c r="AZ193" s="21">
        <f t="shared" si="20"/>
        <v>-48.749249257217102</v>
      </c>
      <c r="BA193" s="21">
        <f t="shared" si="20"/>
        <v>-49.115516013291533</v>
      </c>
      <c r="BB193" s="21">
        <f t="shared" si="20"/>
        <v>0</v>
      </c>
    </row>
    <row r="194" spans="1:54" outlineLevel="2">
      <c r="A194" s="455"/>
      <c r="B194" s="150" t="s">
        <v>486</v>
      </c>
      <c r="C194" s="19"/>
      <c r="D194" s="135" t="s">
        <v>381</v>
      </c>
      <c r="E194" s="21">
        <f t="shared" ref="E194:BB194" si="21">SUM(E172:E174)*E186</f>
        <v>-1.5670711889852076</v>
      </c>
      <c r="F194" s="21">
        <f t="shared" si="21"/>
        <v>-1.5653766617881439</v>
      </c>
      <c r="G194" s="21">
        <f t="shared" si="21"/>
        <v>-1.575984831446172</v>
      </c>
      <c r="H194" s="21">
        <f t="shared" si="21"/>
        <v>-1.5817696436313062</v>
      </c>
      <c r="I194" s="21">
        <f t="shared" si="21"/>
        <v>-1.5862652403684494</v>
      </c>
      <c r="J194" s="21">
        <f t="shared" si="21"/>
        <v>-1.6000898142872766</v>
      </c>
      <c r="K194" s="21">
        <f t="shared" si="21"/>
        <v>-1.6141523588958242</v>
      </c>
      <c r="L194" s="21">
        <f t="shared" si="21"/>
        <v>-1.6284549699418642</v>
      </c>
      <c r="M194" s="21">
        <f t="shared" si="21"/>
        <v>-1.6429893563337472</v>
      </c>
      <c r="N194" s="21">
        <f t="shared" si="21"/>
        <v>-1.6577666123951211</v>
      </c>
      <c r="O194" s="21">
        <f t="shared" si="21"/>
        <v>-1.6727907936003772</v>
      </c>
      <c r="P194" s="21">
        <f t="shared" si="21"/>
        <v>-1.6880643435255775</v>
      </c>
      <c r="Q194" s="21">
        <f t="shared" si="21"/>
        <v>-1.7035897976948544</v>
      </c>
      <c r="R194" s="21">
        <f t="shared" si="21"/>
        <v>-1.7193687264614228</v>
      </c>
      <c r="S194" s="21">
        <f t="shared" si="21"/>
        <v>-1.7350142847821539</v>
      </c>
      <c r="T194" s="21">
        <f t="shared" si="21"/>
        <v>-1.7509126951961504</v>
      </c>
      <c r="U194" s="21">
        <f t="shared" si="21"/>
        <v>-1.7670667123586594</v>
      </c>
      <c r="V194" s="21">
        <f t="shared" si="21"/>
        <v>-1.7834791959913165</v>
      </c>
      <c r="W194" s="21">
        <f t="shared" si="21"/>
        <v>-1.8001531084655462</v>
      </c>
      <c r="X194" s="21">
        <f t="shared" si="21"/>
        <v>-1.8170915262017755</v>
      </c>
      <c r="Y194" s="21">
        <f t="shared" si="21"/>
        <v>-1.8342976313507198</v>
      </c>
      <c r="Z194" s="21">
        <f t="shared" si="21"/>
        <v>-1.851774725189981</v>
      </c>
      <c r="AA194" s="21">
        <f t="shared" si="21"/>
        <v>-1.8695262259720991</v>
      </c>
      <c r="AB194" s="21">
        <f t="shared" si="21"/>
        <v>-1.8875556749601727</v>
      </c>
      <c r="AC194" s="21">
        <f t="shared" si="21"/>
        <v>-19.046144559490937</v>
      </c>
      <c r="AD194" s="21">
        <f t="shared" si="21"/>
        <v>-19.218060784927783</v>
      </c>
      <c r="AE194" s="21">
        <f t="shared" si="21"/>
        <v>-19.389782771919226</v>
      </c>
      <c r="AF194" s="21">
        <f t="shared" si="21"/>
        <v>-19.560426695689184</v>
      </c>
      <c r="AG194" s="21">
        <f t="shared" si="21"/>
        <v>-19.72951050893041</v>
      </c>
      <c r="AH194" s="21">
        <f t="shared" si="21"/>
        <v>-19.897097756307037</v>
      </c>
      <c r="AI194" s="21">
        <f t="shared" si="21"/>
        <v>-20.064046145966365</v>
      </c>
      <c r="AJ194" s="21">
        <f t="shared" si="21"/>
        <v>-20.328202037096609</v>
      </c>
      <c r="AK194" s="21">
        <f t="shared" si="21"/>
        <v>-20.593371565127164</v>
      </c>
      <c r="AL194" s="21">
        <f t="shared" si="21"/>
        <v>-20.859627992120142</v>
      </c>
      <c r="AM194" s="21">
        <f t="shared" si="21"/>
        <v>-21.121613234815303</v>
      </c>
      <c r="AN194" s="21">
        <f t="shared" si="21"/>
        <v>-21.382434203731471</v>
      </c>
      <c r="AO194" s="21">
        <f t="shared" si="21"/>
        <v>-21.644275844008444</v>
      </c>
      <c r="AP194" s="21">
        <f t="shared" si="21"/>
        <v>-21.907177462253205</v>
      </c>
      <c r="AQ194" s="21">
        <f t="shared" si="21"/>
        <v>-22.171186436214356</v>
      </c>
      <c r="AR194" s="21">
        <f t="shared" si="21"/>
        <v>-22.428201710090669</v>
      </c>
      <c r="AS194" s="21">
        <f t="shared" si="21"/>
        <v>-22.668740604962991</v>
      </c>
      <c r="AT194" s="21">
        <f t="shared" si="21"/>
        <v>-22.909824369628272</v>
      </c>
      <c r="AU194" s="21">
        <f t="shared" si="21"/>
        <v>-23.151466835484179</v>
      </c>
      <c r="AV194" s="21">
        <f t="shared" si="21"/>
        <v>-23.391786667382501</v>
      </c>
      <c r="AW194" s="21">
        <f t="shared" si="21"/>
        <v>-23.628585004780202</v>
      </c>
      <c r="AX194" s="21">
        <f t="shared" si="21"/>
        <v>-23.865824712625709</v>
      </c>
      <c r="AY194" s="21">
        <f t="shared" si="21"/>
        <v>-24.058779132089825</v>
      </c>
      <c r="AZ194" s="21">
        <f t="shared" si="21"/>
        <v>-24.23650664859019</v>
      </c>
      <c r="BA194" s="21">
        <f t="shared" si="21"/>
        <v>-24.41514191833474</v>
      </c>
      <c r="BB194" s="21">
        <f t="shared" si="21"/>
        <v>0</v>
      </c>
    </row>
    <row r="195" spans="1:54" outlineLevel="2">
      <c r="A195" s="455"/>
      <c r="B195" s="150" t="s">
        <v>487</v>
      </c>
      <c r="C195" s="19"/>
      <c r="D195" s="135" t="s">
        <v>381</v>
      </c>
      <c r="E195" s="21">
        <f>SUM(E176:E178)*E186</f>
        <v>-4.7012135658420329</v>
      </c>
      <c r="F195" s="21">
        <f t="shared" ref="F195:BB195" si="22">SUM(F176:F178)*F186</f>
        <v>-4.6961299842687305</v>
      </c>
      <c r="G195" s="21">
        <f t="shared" si="22"/>
        <v>-4.7279544943385172</v>
      </c>
      <c r="H195" s="21">
        <f t="shared" si="22"/>
        <v>-4.7453089308939189</v>
      </c>
      <c r="I195" s="21">
        <f t="shared" si="22"/>
        <v>-4.758795721105348</v>
      </c>
      <c r="J195" s="21">
        <f t="shared" si="22"/>
        <v>-4.8002694418075347</v>
      </c>
      <c r="K195" s="21">
        <f t="shared" si="22"/>
        <v>-4.8424570766874719</v>
      </c>
      <c r="L195" s="21">
        <f t="shared" si="22"/>
        <v>-4.8853649098255927</v>
      </c>
      <c r="M195" s="21">
        <f t="shared" si="22"/>
        <v>-4.9289680679666681</v>
      </c>
      <c r="N195" s="21">
        <f t="shared" si="22"/>
        <v>-4.9732998361571417</v>
      </c>
      <c r="O195" s="21">
        <f t="shared" si="22"/>
        <v>-5.0183723808011322</v>
      </c>
      <c r="P195" s="21">
        <f t="shared" si="22"/>
        <v>-5.0641930315925698</v>
      </c>
      <c r="Q195" s="21">
        <f t="shared" si="22"/>
        <v>-5.1107693930845643</v>
      </c>
      <c r="R195" s="21">
        <f t="shared" si="22"/>
        <v>-5.1581061793842684</v>
      </c>
      <c r="S195" s="21">
        <f t="shared" si="22"/>
        <v>-5.205042853348429</v>
      </c>
      <c r="T195" s="21">
        <f t="shared" si="22"/>
        <v>-5.2527380845961575</v>
      </c>
      <c r="U195" s="21">
        <f t="shared" si="22"/>
        <v>-5.3012001380626268</v>
      </c>
      <c r="V195" s="21">
        <f t="shared" si="22"/>
        <v>-5.3504375869928529</v>
      </c>
      <c r="W195" s="21">
        <f t="shared" si="22"/>
        <v>-5.4004593253966391</v>
      </c>
      <c r="X195" s="21">
        <f t="shared" si="22"/>
        <v>-5.4512745786053243</v>
      </c>
      <c r="Y195" s="21">
        <f t="shared" si="22"/>
        <v>-5.5028928940521586</v>
      </c>
      <c r="Z195" s="21">
        <f t="shared" si="22"/>
        <v>-5.5553241746101714</v>
      </c>
      <c r="AA195" s="21">
        <f t="shared" si="22"/>
        <v>-5.6085786788709493</v>
      </c>
      <c r="AB195" s="21">
        <f t="shared" si="22"/>
        <v>-5.662667024880518</v>
      </c>
      <c r="AC195" s="21">
        <f t="shared" si="22"/>
        <v>-57.138433679012614</v>
      </c>
      <c r="AD195" s="21">
        <f t="shared" si="22"/>
        <v>-57.654182355934076</v>
      </c>
      <c r="AE195" s="21">
        <f t="shared" si="22"/>
        <v>-58.16934831764614</v>
      </c>
      <c r="AF195" s="21">
        <f t="shared" si="22"/>
        <v>-58.681280089859264</v>
      </c>
      <c r="AG195" s="21">
        <f t="shared" si="22"/>
        <v>-59.188531528821066</v>
      </c>
      <c r="AH195" s="21">
        <f t="shared" si="22"/>
        <v>-59.691293271442156</v>
      </c>
      <c r="AI195" s="21">
        <f t="shared" si="22"/>
        <v>-60.192138440793158</v>
      </c>
      <c r="AJ195" s="21">
        <f t="shared" si="22"/>
        <v>-60.984606114472193</v>
      </c>
      <c r="AK195" s="21">
        <f t="shared" si="22"/>
        <v>-61.780114698780736</v>
      </c>
      <c r="AL195" s="21">
        <f t="shared" si="22"/>
        <v>-62.578883979964196</v>
      </c>
      <c r="AM195" s="21">
        <f t="shared" si="22"/>
        <v>-63.364839708361473</v>
      </c>
      <c r="AN195" s="21">
        <f t="shared" si="22"/>
        <v>-64.147302615377228</v>
      </c>
      <c r="AO195" s="21">
        <f t="shared" si="22"/>
        <v>-64.932827536460508</v>
      </c>
      <c r="AP195" s="21">
        <f t="shared" si="22"/>
        <v>-65.721532391449713</v>
      </c>
      <c r="AQ195" s="21">
        <f t="shared" si="22"/>
        <v>-66.513559313596744</v>
      </c>
      <c r="AR195" s="21">
        <f t="shared" si="22"/>
        <v>-67.284605135490807</v>
      </c>
      <c r="AS195" s="21">
        <f t="shared" si="22"/>
        <v>-68.006221820362029</v>
      </c>
      <c r="AT195" s="21">
        <f t="shared" si="22"/>
        <v>-68.729473114612205</v>
      </c>
      <c r="AU195" s="21">
        <f t="shared" si="22"/>
        <v>-69.454400512435612</v>
      </c>
      <c r="AV195" s="21">
        <f t="shared" si="22"/>
        <v>-70.175360008385994</v>
      </c>
      <c r="AW195" s="21">
        <f t="shared" si="22"/>
        <v>-70.885755020832647</v>
      </c>
      <c r="AX195" s="21">
        <f t="shared" si="22"/>
        <v>-71.597474144621941</v>
      </c>
      <c r="AY195" s="21">
        <f t="shared" si="22"/>
        <v>-72.176337403254195</v>
      </c>
      <c r="AZ195" s="21">
        <f t="shared" si="22"/>
        <v>-72.709519952989695</v>
      </c>
      <c r="BA195" s="21">
        <f t="shared" si="22"/>
        <v>-73.245425762456719</v>
      </c>
      <c r="BB195" s="21">
        <f t="shared" si="22"/>
        <v>0</v>
      </c>
    </row>
    <row r="196" spans="1:54" outlineLevel="2">
      <c r="A196" s="455"/>
      <c r="B196" s="150" t="s">
        <v>285</v>
      </c>
      <c r="C196" s="19"/>
      <c r="D196" s="135" t="s">
        <v>381</v>
      </c>
      <c r="E196" s="21">
        <f t="shared" ref="E196:BB196" si="23">SUMIF($B$143:$B$154,"Safety",E$143:E$154)*E187</f>
        <v>-0.64217847998152833</v>
      </c>
      <c r="F196" s="21">
        <f t="shared" si="23"/>
        <v>-0.62781832622301115</v>
      </c>
      <c r="G196" s="21">
        <f t="shared" si="23"/>
        <v>-0.63074597460091752</v>
      </c>
      <c r="H196" s="21">
        <f t="shared" si="23"/>
        <v>-0.6302684982610286</v>
      </c>
      <c r="I196" s="21">
        <f t="shared" si="23"/>
        <v>-0.6310786711748172</v>
      </c>
      <c r="J196" s="21">
        <f t="shared" si="23"/>
        <v>-0.6348275437430374</v>
      </c>
      <c r="K196" s="21">
        <f t="shared" si="23"/>
        <v>-0.64324805067161706</v>
      </c>
      <c r="L196" s="21">
        <f t="shared" si="23"/>
        <v>-0.65190556736535832</v>
      </c>
      <c r="M196" s="21">
        <f t="shared" si="23"/>
        <v>-0.66019042756245494</v>
      </c>
      <c r="N196" s="21">
        <f t="shared" si="23"/>
        <v>-0.66862181320385272</v>
      </c>
      <c r="O196" s="21">
        <f t="shared" si="23"/>
        <v>-0.67730561335891537</v>
      </c>
      <c r="P196" s="21">
        <f t="shared" si="23"/>
        <v>-0.68624830562096495</v>
      </c>
      <c r="Q196" s="21">
        <f t="shared" si="23"/>
        <v>-0.69545656044901449</v>
      </c>
      <c r="R196" s="21">
        <f t="shared" si="23"/>
        <v>-0.70487364931657681</v>
      </c>
      <c r="S196" s="21">
        <f t="shared" si="23"/>
        <v>-0.71455994241726717</v>
      </c>
      <c r="T196" s="21">
        <f t="shared" si="23"/>
        <v>-0.72453331633774443</v>
      </c>
      <c r="U196" s="21">
        <f t="shared" si="23"/>
        <v>-0.73480164389742786</v>
      </c>
      <c r="V196" s="21">
        <f t="shared" si="23"/>
        <v>-0.74537310457406214</v>
      </c>
      <c r="W196" s="21">
        <f t="shared" si="23"/>
        <v>-0.75625618421341623</v>
      </c>
      <c r="X196" s="21">
        <f t="shared" si="23"/>
        <v>-0.76745975877049621</v>
      </c>
      <c r="Y196" s="21">
        <f t="shared" si="23"/>
        <v>-0.77899305151096854</v>
      </c>
      <c r="Z196" s="21">
        <f t="shared" si="23"/>
        <v>-0.79086567428805299</v>
      </c>
      <c r="AA196" s="21">
        <f t="shared" si="23"/>
        <v>-0.80308761539139828</v>
      </c>
      <c r="AB196" s="21">
        <f t="shared" si="23"/>
        <v>-0.81566930446063934</v>
      </c>
      <c r="AC196" s="21">
        <f t="shared" si="23"/>
        <v>-1.4637973169493577</v>
      </c>
      <c r="AD196" s="21">
        <f t="shared" si="23"/>
        <v>-1.4680410046472991</v>
      </c>
      <c r="AE196" s="21">
        <f t="shared" si="23"/>
        <v>-1.4728230775419568</v>
      </c>
      <c r="AF196" s="21">
        <f t="shared" si="23"/>
        <v>-1.4781540498959853</v>
      </c>
      <c r="AG196" s="21">
        <f t="shared" si="23"/>
        <v>-1.4840449629842194</v>
      </c>
      <c r="AH196" s="21">
        <f t="shared" si="23"/>
        <v>-1.4905073922219707</v>
      </c>
      <c r="AI196" s="21">
        <f t="shared" si="23"/>
        <v>-1.4975535518339389</v>
      </c>
      <c r="AJ196" s="21">
        <f t="shared" si="23"/>
        <v>-1.5083764965697732</v>
      </c>
      <c r="AK196" s="21">
        <f t="shared" si="23"/>
        <v>-1.5198510897897883</v>
      </c>
      <c r="AL196" s="21">
        <f t="shared" si="23"/>
        <v>-1.5319955720180787</v>
      </c>
      <c r="AM196" s="21">
        <f t="shared" si="23"/>
        <v>-1.5435009496397623</v>
      </c>
      <c r="AN196" s="21">
        <f t="shared" si="23"/>
        <v>-1.555114421870468</v>
      </c>
      <c r="AO196" s="21">
        <f t="shared" si="23"/>
        <v>-1.5673871633598619</v>
      </c>
      <c r="AP196" s="21">
        <f t="shared" si="23"/>
        <v>-1.5803372680339414</v>
      </c>
      <c r="AQ196" s="21">
        <f t="shared" si="23"/>
        <v>-1.5939836335894964</v>
      </c>
      <c r="AR196" s="21">
        <f t="shared" si="23"/>
        <v>-1.6057800786240886</v>
      </c>
      <c r="AS196" s="21">
        <f t="shared" si="23"/>
        <v>-1.6126934922945859</v>
      </c>
      <c r="AT196" s="21">
        <f t="shared" si="23"/>
        <v>-1.620067938274512</v>
      </c>
      <c r="AU196" s="21">
        <f t="shared" si="23"/>
        <v>-1.6279101715246656</v>
      </c>
      <c r="AV196" s="21">
        <f t="shared" si="23"/>
        <v>-1.6356454362498798</v>
      </c>
      <c r="AW196" s="21">
        <f t="shared" si="23"/>
        <v>-1.6425886475695077</v>
      </c>
      <c r="AX196" s="21">
        <f t="shared" si="23"/>
        <v>-1.6499542544792076</v>
      </c>
      <c r="AY196" s="21">
        <f t="shared" si="23"/>
        <v>-1.6565266015594757</v>
      </c>
      <c r="AZ196" s="21">
        <f t="shared" si="23"/>
        <v>-1.6630854639492014</v>
      </c>
      <c r="BA196" s="21">
        <f t="shared" si="23"/>
        <v>-1.6700723605228887</v>
      </c>
      <c r="BB196" s="21">
        <f t="shared" si="23"/>
        <v>0</v>
      </c>
    </row>
    <row r="197" spans="1:54" outlineLevel="2">
      <c r="A197" s="455"/>
      <c r="B197" s="150" t="s">
        <v>288</v>
      </c>
      <c r="C197" s="19"/>
      <c r="D197" s="135" t="s">
        <v>381</v>
      </c>
      <c r="E197" s="21">
        <f>SUMIF($B$143:$B$154,"Financial",E$143:E$154)*E186</f>
        <v>-3.8954889408</v>
      </c>
      <c r="F197" s="21">
        <f t="shared" ref="F197:BB197" si="24">SUMIF($B$143:$B$154,"Financial",F$143:F$154)*F186</f>
        <v>-3.3306490189371982</v>
      </c>
      <c r="G197" s="21">
        <f t="shared" si="24"/>
        <v>-3.2541353714672456</v>
      </c>
      <c r="H197" s="21">
        <f t="shared" si="24"/>
        <v>-3.0709832792224092</v>
      </c>
      <c r="I197" s="21">
        <f t="shared" si="24"/>
        <v>-2.8078416791167582</v>
      </c>
      <c r="J197" s="21">
        <f t="shared" si="24"/>
        <v>-2.7334682757260462</v>
      </c>
      <c r="K197" s="21">
        <f t="shared" si="24"/>
        <v>-2.7137048127502585</v>
      </c>
      <c r="L197" s="21">
        <f t="shared" si="24"/>
        <v>-2.6945877017167019</v>
      </c>
      <c r="M197" s="21">
        <f t="shared" si="24"/>
        <v>-2.6599331129873964</v>
      </c>
      <c r="N197" s="21">
        <f t="shared" si="24"/>
        <v>-2.6238760204895226</v>
      </c>
      <c r="O197" s="21">
        <f t="shared" si="24"/>
        <v>-2.5890494710855179</v>
      </c>
      <c r="P197" s="21">
        <f t="shared" si="24"/>
        <v>-2.5554177385580599</v>
      </c>
      <c r="Q197" s="21">
        <f t="shared" si="24"/>
        <v>-2.5229464361301694</v>
      </c>
      <c r="R197" s="21">
        <f t="shared" si="24"/>
        <v>-2.490822620885869</v>
      </c>
      <c r="S197" s="21">
        <f t="shared" si="24"/>
        <v>-2.4596970227184958</v>
      </c>
      <c r="T197" s="21">
        <f t="shared" si="24"/>
        <v>-2.4296428188465811</v>
      </c>
      <c r="U197" s="21">
        <f t="shared" si="24"/>
        <v>-2.4006463421191948</v>
      </c>
      <c r="V197" s="21">
        <f t="shared" si="24"/>
        <v>-2.3726856452685476</v>
      </c>
      <c r="W197" s="21">
        <f t="shared" si="24"/>
        <v>-2.345732552641481</v>
      </c>
      <c r="X197" s="21">
        <f t="shared" si="24"/>
        <v>-2.3197599962782363</v>
      </c>
      <c r="Y197" s="21">
        <f t="shared" si="24"/>
        <v>-2.2946968281584113</v>
      </c>
      <c r="Z197" s="21">
        <f t="shared" si="24"/>
        <v>-2.2704890974732814</v>
      </c>
      <c r="AA197" s="21">
        <f t="shared" si="24"/>
        <v>-2.247187873517321</v>
      </c>
      <c r="AB197" s="21">
        <f t="shared" si="24"/>
        <v>-2.2247700909016057</v>
      </c>
      <c r="AC197" s="21">
        <f t="shared" si="24"/>
        <v>-10.03496439049472</v>
      </c>
      <c r="AD197" s="21">
        <f t="shared" si="24"/>
        <v>-9.8453223414821842</v>
      </c>
      <c r="AE197" s="21">
        <f t="shared" si="24"/>
        <v>-9.6619692708130902</v>
      </c>
      <c r="AF197" s="21">
        <f t="shared" si="24"/>
        <v>-9.484706529227541</v>
      </c>
      <c r="AG197" s="21">
        <f t="shared" si="24"/>
        <v>-9.3133424759542418</v>
      </c>
      <c r="AH197" s="21">
        <f t="shared" si="24"/>
        <v>-9.1476922478028282</v>
      </c>
      <c r="AI197" s="21">
        <f t="shared" si="24"/>
        <v>-8.9875775357963708</v>
      </c>
      <c r="AJ197" s="21">
        <f t="shared" si="24"/>
        <v>-8.8757041752460708</v>
      </c>
      <c r="AK197" s="21">
        <f t="shared" si="24"/>
        <v>-8.767781179944107</v>
      </c>
      <c r="AL197" s="21">
        <f t="shared" si="24"/>
        <v>-8.6637127935720759</v>
      </c>
      <c r="AM197" s="21">
        <f t="shared" si="24"/>
        <v>-8.5604539651753786</v>
      </c>
      <c r="AN197" s="21">
        <f t="shared" si="24"/>
        <v>-8.4596529970758745</v>
      </c>
      <c r="AO197" s="21">
        <f t="shared" si="24"/>
        <v>-8.362427270209313</v>
      </c>
      <c r="AP197" s="21">
        <f t="shared" si="24"/>
        <v>-8.2686902552911015</v>
      </c>
      <c r="AQ197" s="21">
        <f t="shared" si="24"/>
        <v>-8.1783584866095627</v>
      </c>
      <c r="AR197" s="21">
        <f t="shared" si="24"/>
        <v>-8.0861056446398862</v>
      </c>
      <c r="AS197" s="21">
        <f t="shared" si="24"/>
        <v>-7.9859768963851376</v>
      </c>
      <c r="AT197" s="21">
        <f t="shared" si="24"/>
        <v>-7.8889790716625594</v>
      </c>
      <c r="AU197" s="21">
        <f t="shared" si="24"/>
        <v>-7.7950252020143784</v>
      </c>
      <c r="AV197" s="21">
        <f t="shared" si="24"/>
        <v>-7.7029187256493632</v>
      </c>
      <c r="AW197" s="21">
        <f t="shared" si="24"/>
        <v>-7.6113317753581038</v>
      </c>
      <c r="AX197" s="21">
        <f t="shared" si="24"/>
        <v>-7.5225346956946764</v>
      </c>
      <c r="AY197" s="21">
        <f t="shared" si="24"/>
        <v>-7.4289161401261987</v>
      </c>
      <c r="AZ197" s="21">
        <f t="shared" si="24"/>
        <v>-7.3354464653524358</v>
      </c>
      <c r="BA197" s="21">
        <f t="shared" si="24"/>
        <v>-7.2447685238767727</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-9.6106954348205189</v>
      </c>
      <c r="F200" s="21">
        <f t="shared" ref="F200:BB200" si="26">SUM(F190:F193,F196:F198)</f>
        <v>-8.8297594583586267</v>
      </c>
      <c r="G200" s="21">
        <f t="shared" si="26"/>
        <v>-9.0669123756376369</v>
      </c>
      <c r="H200" s="21">
        <f t="shared" si="26"/>
        <v>-8.6447811304103688</v>
      </c>
      <c r="I200" s="21">
        <f t="shared" si="26"/>
        <v>-8.613015636543448</v>
      </c>
      <c r="J200" s="21">
        <f t="shared" si="26"/>
        <v>-7.3919768853310579</v>
      </c>
      <c r="K200" s="21">
        <f t="shared" si="26"/>
        <v>-7.3676660318314795</v>
      </c>
      <c r="L200" s="21">
        <f t="shared" si="26"/>
        <v>-7.3567338990362607</v>
      </c>
      <c r="M200" s="21">
        <f t="shared" si="26"/>
        <v>-7.3316988223611759</v>
      </c>
      <c r="N200" s="21">
        <f t="shared" si="26"/>
        <v>-7.2968384530778287</v>
      </c>
      <c r="O200" s="21">
        <f t="shared" si="26"/>
        <v>-7.2754139999055703</v>
      </c>
      <c r="P200" s="21">
        <f t="shared" si="26"/>
        <v>-7.2569478598076582</v>
      </c>
      <c r="Q200" s="21">
        <f t="shared" si="26"/>
        <v>-7.2413152849025515</v>
      </c>
      <c r="R200" s="21">
        <f t="shared" si="26"/>
        <v>-7.2375911720205526</v>
      </c>
      <c r="S200" s="21">
        <f t="shared" si="26"/>
        <v>-7.2262662872289427</v>
      </c>
      <c r="T200" s="21">
        <f t="shared" si="26"/>
        <v>-7.2174482705922838</v>
      </c>
      <c r="U200" s="21">
        <f t="shared" si="26"/>
        <v>-7.2110540835959362</v>
      </c>
      <c r="V200" s="21">
        <f t="shared" si="26"/>
        <v>-7.2168080574804128</v>
      </c>
      <c r="W200" s="21">
        <f t="shared" si="26"/>
        <v>-7.2149452530689899</v>
      </c>
      <c r="X200" s="21">
        <f t="shared" si="26"/>
        <v>-7.224951834290863</v>
      </c>
      <c r="Y200" s="21">
        <f t="shared" si="26"/>
        <v>-7.2272468205180358</v>
      </c>
      <c r="Z200" s="21">
        <f t="shared" si="26"/>
        <v>-7.2410825506367917</v>
      </c>
      <c r="AA200" s="21">
        <f t="shared" si="26"/>
        <v>-7.2567660350927001</v>
      </c>
      <c r="AB200" s="21">
        <f t="shared" si="26"/>
        <v>-7.2742363960795586</v>
      </c>
      <c r="AC200" s="21">
        <f t="shared" si="26"/>
        <v>-54.092591872034063</v>
      </c>
      <c r="AD200" s="21">
        <f t="shared" si="26"/>
        <v>-54.234576864350203</v>
      </c>
      <c r="AE200" s="21">
        <f t="shared" si="26"/>
        <v>-54.390452454715529</v>
      </c>
      <c r="AF200" s="21">
        <f t="shared" si="26"/>
        <v>-54.547794474621384</v>
      </c>
      <c r="AG200" s="21">
        <f t="shared" si="26"/>
        <v>-54.707634152764626</v>
      </c>
      <c r="AH200" s="21">
        <f t="shared" si="26"/>
        <v>-54.871291682981933</v>
      </c>
      <c r="AI200" s="21">
        <f t="shared" si="26"/>
        <v>-55.040676310663237</v>
      </c>
      <c r="AJ200" s="21">
        <f t="shared" si="26"/>
        <v>-55.478321231052263</v>
      </c>
      <c r="AK200" s="21">
        <f t="shared" si="26"/>
        <v>-55.922364488078905</v>
      </c>
      <c r="AL200" s="21">
        <f t="shared" si="26"/>
        <v>-56.373380193602472</v>
      </c>
      <c r="AM200" s="21">
        <f t="shared" si="26"/>
        <v>-56.815225592020752</v>
      </c>
      <c r="AN200" s="21">
        <f t="shared" si="26"/>
        <v>-57.257095156764251</v>
      </c>
      <c r="AO200" s="21">
        <f t="shared" si="26"/>
        <v>-57.705424308542248</v>
      </c>
      <c r="AP200" s="21">
        <f t="shared" si="26"/>
        <v>-58.160240781657947</v>
      </c>
      <c r="AQ200" s="21">
        <f t="shared" si="26"/>
        <v>-58.621628269404489</v>
      </c>
      <c r="AR200" s="21">
        <f t="shared" si="26"/>
        <v>-59.063857711846765</v>
      </c>
      <c r="AS200" s="21">
        <f t="shared" si="26"/>
        <v>-59.457110021580007</v>
      </c>
      <c r="AT200" s="21">
        <f t="shared" si="26"/>
        <v>-59.855234205841782</v>
      </c>
      <c r="AU200" s="21">
        <f t="shared" si="26"/>
        <v>-60.258181019834794</v>
      </c>
      <c r="AV200" s="21">
        <f t="shared" si="26"/>
        <v>-60.660046779815083</v>
      </c>
      <c r="AW200" s="21">
        <f t="shared" si="26"/>
        <v>-61.053998751275799</v>
      </c>
      <c r="AX200" s="21">
        <f t="shared" si="26"/>
        <v>-61.452217681913389</v>
      </c>
      <c r="AY200" s="21">
        <f t="shared" si="26"/>
        <v>-61.747969950636922</v>
      </c>
      <c r="AZ200" s="21">
        <f t="shared" si="26"/>
        <v>-62.010777891910195</v>
      </c>
      <c r="BA200" s="21">
        <f t="shared" si="26"/>
        <v>-62.279056313512271</v>
      </c>
      <c r="BB200" s="21">
        <f t="shared" si="26"/>
        <v>-3.0365278363490131E-18</v>
      </c>
    </row>
    <row r="201" spans="1:54" outlineLevel="2">
      <c r="A201" s="455"/>
      <c r="B201" s="150" t="s">
        <v>490</v>
      </c>
      <c r="C201" s="19"/>
      <c r="D201" s="135" t="s">
        <v>381</v>
      </c>
      <c r="E201" s="21">
        <f>SUM(E190:E192,E194,E196:E198)</f>
        <v>-8.0485766133050056</v>
      </c>
      <c r="F201" s="21">
        <f t="shared" ref="F201:BB201" si="27">SUM(F190:F192,F194,F196:F198)</f>
        <v>-7.2614318639714988</v>
      </c>
      <c r="G201" s="21">
        <f t="shared" si="27"/>
        <v>-7.4918175546869143</v>
      </c>
      <c r="H201" s="21">
        <f t="shared" si="27"/>
        <v>-7.0683760912004256</v>
      </c>
      <c r="I201" s="21">
        <f t="shared" si="27"/>
        <v>-7.0265823471410318</v>
      </c>
      <c r="J201" s="21">
        <f t="shared" si="27"/>
        <v>-5.787008014424492</v>
      </c>
      <c r="K201" s="21">
        <f t="shared" si="27"/>
        <v>-5.7551858166011503</v>
      </c>
      <c r="L201" s="21">
        <f t="shared" si="27"/>
        <v>-5.726742372733308</v>
      </c>
      <c r="M201" s="21">
        <f t="shared" si="27"/>
        <v>-5.6847434397137349</v>
      </c>
      <c r="N201" s="21">
        <f t="shared" si="27"/>
        <v>-5.6437343383963885</v>
      </c>
      <c r="O201" s="21">
        <f t="shared" si="27"/>
        <v>-5.6063422966055807</v>
      </c>
      <c r="P201" s="21">
        <f t="shared" si="27"/>
        <v>-5.5724303021967909</v>
      </c>
      <c r="Q201" s="21">
        <f t="shared" si="27"/>
        <v>-5.5418687435288936</v>
      </c>
      <c r="R201" s="21">
        <f t="shared" si="27"/>
        <v>-5.5136902936409946</v>
      </c>
      <c r="S201" s="21">
        <f t="shared" si="27"/>
        <v>-5.4881257579127052</v>
      </c>
      <c r="T201" s="21">
        <f t="shared" si="27"/>
        <v>-5.4655637307531828</v>
      </c>
      <c r="U201" s="21">
        <f t="shared" si="27"/>
        <v>-5.4459171739131449</v>
      </c>
      <c r="V201" s="21">
        <f t="shared" si="27"/>
        <v>-5.4290956808817654</v>
      </c>
      <c r="W201" s="21">
        <f t="shared" si="27"/>
        <v>-5.415007305167407</v>
      </c>
      <c r="X201" s="21">
        <f t="shared" si="27"/>
        <v>-5.4035657809833912</v>
      </c>
      <c r="Y201" s="21">
        <f t="shared" si="27"/>
        <v>-5.3946450818772611</v>
      </c>
      <c r="Z201" s="21">
        <f t="shared" si="27"/>
        <v>-5.3881405632682577</v>
      </c>
      <c r="AA201" s="21">
        <f t="shared" si="27"/>
        <v>-5.3840565870841566</v>
      </c>
      <c r="AB201" s="21">
        <f t="shared" si="27"/>
        <v>-5.3823272638640276</v>
      </c>
      <c r="AC201" s="21">
        <f t="shared" si="27"/>
        <v>-34.996737737928854</v>
      </c>
      <c r="AD201" s="21">
        <f t="shared" si="27"/>
        <v>-34.960263518648524</v>
      </c>
      <c r="AE201" s="21">
        <f t="shared" si="27"/>
        <v>-34.930785733492776</v>
      </c>
      <c r="AF201" s="21">
        <f t="shared" si="27"/>
        <v>-34.907226094495257</v>
      </c>
      <c r="AG201" s="21">
        <f t="shared" si="27"/>
        <v>-34.888915919513913</v>
      </c>
      <c r="AH201" s="21">
        <f t="shared" si="27"/>
        <v>-34.875739727765158</v>
      </c>
      <c r="AI201" s="21">
        <f t="shared" si="27"/>
        <v>-34.868383664569606</v>
      </c>
      <c r="AJ201" s="21">
        <f t="shared" si="27"/>
        <v>-35.031453350300211</v>
      </c>
      <c r="AK201" s="21">
        <f t="shared" si="27"/>
        <v>-35.200369391776704</v>
      </c>
      <c r="AL201" s="21">
        <f t="shared" si="27"/>
        <v>-35.375126664737948</v>
      </c>
      <c r="AM201" s="21">
        <f t="shared" si="27"/>
        <v>-35.544894782730822</v>
      </c>
      <c r="AN201" s="21">
        <f t="shared" si="27"/>
        <v>-35.715833297550603</v>
      </c>
      <c r="AO201" s="21">
        <f t="shared" si="27"/>
        <v>-35.892250882497763</v>
      </c>
      <c r="AP201" s="21">
        <f t="shared" si="27"/>
        <v>-36.074116909851867</v>
      </c>
      <c r="AQ201" s="21">
        <f t="shared" si="27"/>
        <v>-36.261412890407748</v>
      </c>
      <c r="AR201" s="21">
        <f t="shared" si="27"/>
        <v>-36.436597805388303</v>
      </c>
      <c r="AS201" s="21">
        <f t="shared" si="27"/>
        <v>-36.579445219087837</v>
      </c>
      <c r="AT201" s="21">
        <f t="shared" si="27"/>
        <v>-36.726635436347564</v>
      </c>
      <c r="AU201" s="21">
        <f t="shared" si="27"/>
        <v>-36.878097070133805</v>
      </c>
      <c r="AV201" s="21">
        <f t="shared" si="27"/>
        <v>-37.029824725401646</v>
      </c>
      <c r="AW201" s="21">
        <f t="shared" si="27"/>
        <v>-37.177212128408804</v>
      </c>
      <c r="AX201" s="21">
        <f t="shared" si="27"/>
        <v>-37.328437426906184</v>
      </c>
      <c r="AY201" s="21">
        <f t="shared" si="27"/>
        <v>-37.421988295006301</v>
      </c>
      <c r="AZ201" s="21">
        <f t="shared" si="27"/>
        <v>-37.498035283283279</v>
      </c>
      <c r="BA201" s="21">
        <f t="shared" si="27"/>
        <v>-37.578682218555478</v>
      </c>
      <c r="BB201" s="21">
        <f t="shared" si="27"/>
        <v>-3.0365278363490131E-18</v>
      </c>
    </row>
    <row r="202" spans="1:54" outlineLevel="2">
      <c r="A202" s="456"/>
      <c r="B202" s="150" t="s">
        <v>491</v>
      </c>
      <c r="C202" s="19"/>
      <c r="D202" s="135" t="s">
        <v>381</v>
      </c>
      <c r="E202" s="21">
        <f>SUM(E190:E192,E195:E198)</f>
        <v>-11.182718990161831</v>
      </c>
      <c r="F202" s="21">
        <f t="shared" ref="F202:BB202" si="28">SUM(F190:F192,F195:F198)</f>
        <v>-10.392185186452085</v>
      </c>
      <c r="G202" s="21">
        <f t="shared" si="28"/>
        <v>-10.643787217579259</v>
      </c>
      <c r="H202" s="21">
        <f t="shared" si="28"/>
        <v>-10.231915378463038</v>
      </c>
      <c r="I202" s="21">
        <f t="shared" si="28"/>
        <v>-10.199112827877929</v>
      </c>
      <c r="J202" s="21">
        <f t="shared" si="28"/>
        <v>-8.9871876419447503</v>
      </c>
      <c r="K202" s="21">
        <f t="shared" si="28"/>
        <v>-8.9834905343927982</v>
      </c>
      <c r="L202" s="21">
        <f t="shared" si="28"/>
        <v>-8.9836523126170356</v>
      </c>
      <c r="M202" s="21">
        <f t="shared" si="28"/>
        <v>-8.9707221513466564</v>
      </c>
      <c r="N202" s="21">
        <f t="shared" si="28"/>
        <v>-8.9592675621584092</v>
      </c>
      <c r="O202" s="21">
        <f t="shared" si="28"/>
        <v>-8.9519238838063355</v>
      </c>
      <c r="P202" s="21">
        <f t="shared" si="28"/>
        <v>-8.9485589902637823</v>
      </c>
      <c r="Q202" s="21">
        <f t="shared" si="28"/>
        <v>-8.9490483389186046</v>
      </c>
      <c r="R202" s="21">
        <f t="shared" si="28"/>
        <v>-8.9524277465638402</v>
      </c>
      <c r="S202" s="21">
        <f t="shared" si="28"/>
        <v>-8.9581543264789794</v>
      </c>
      <c r="T202" s="21">
        <f t="shared" si="28"/>
        <v>-8.9673891201531895</v>
      </c>
      <c r="U202" s="21">
        <f t="shared" si="28"/>
        <v>-8.9800505996171118</v>
      </c>
      <c r="V202" s="21">
        <f t="shared" si="28"/>
        <v>-8.996054071883302</v>
      </c>
      <c r="W202" s="21">
        <f t="shared" si="28"/>
        <v>-9.0153135220985003</v>
      </c>
      <c r="X202" s="21">
        <f t="shared" si="28"/>
        <v>-9.0377488333869387</v>
      </c>
      <c r="Y202" s="21">
        <f t="shared" si="28"/>
        <v>-9.0632403445787002</v>
      </c>
      <c r="Z202" s="21">
        <f t="shared" si="28"/>
        <v>-9.0916900126884492</v>
      </c>
      <c r="AA202" s="21">
        <f t="shared" si="28"/>
        <v>-9.1231090399830066</v>
      </c>
      <c r="AB202" s="21">
        <f t="shared" si="28"/>
        <v>-9.1574386137843735</v>
      </c>
      <c r="AC202" s="21">
        <f t="shared" si="28"/>
        <v>-73.089026857450534</v>
      </c>
      <c r="AD202" s="21">
        <f t="shared" si="28"/>
        <v>-73.396385089654814</v>
      </c>
      <c r="AE202" s="21">
        <f t="shared" si="28"/>
        <v>-73.710351279219694</v>
      </c>
      <c r="AF202" s="21">
        <f t="shared" si="28"/>
        <v>-74.028079488665327</v>
      </c>
      <c r="AG202" s="21">
        <f t="shared" si="28"/>
        <v>-74.347936939404562</v>
      </c>
      <c r="AH202" s="21">
        <f t="shared" si="28"/>
        <v>-74.669935242900266</v>
      </c>
      <c r="AI202" s="21">
        <f t="shared" si="28"/>
        <v>-74.996475959396406</v>
      </c>
      <c r="AJ202" s="21">
        <f t="shared" si="28"/>
        <v>-75.687857427675794</v>
      </c>
      <c r="AK202" s="21">
        <f t="shared" si="28"/>
        <v>-76.387112525430268</v>
      </c>
      <c r="AL202" s="21">
        <f t="shared" si="28"/>
        <v>-77.094382652581999</v>
      </c>
      <c r="AM202" s="21">
        <f t="shared" si="28"/>
        <v>-77.788121256276995</v>
      </c>
      <c r="AN202" s="21">
        <f t="shared" si="28"/>
        <v>-78.480701709196367</v>
      </c>
      <c r="AO202" s="21">
        <f t="shared" si="28"/>
        <v>-79.180802574949837</v>
      </c>
      <c r="AP202" s="21">
        <f t="shared" si="28"/>
        <v>-79.888471839048378</v>
      </c>
      <c r="AQ202" s="21">
        <f t="shared" si="28"/>
        <v>-80.603785767790143</v>
      </c>
      <c r="AR202" s="21">
        <f t="shared" si="28"/>
        <v>-81.293001230788448</v>
      </c>
      <c r="AS202" s="21">
        <f t="shared" si="28"/>
        <v>-81.916926434486882</v>
      </c>
      <c r="AT202" s="21">
        <f t="shared" si="28"/>
        <v>-82.546284181331501</v>
      </c>
      <c r="AU202" s="21">
        <f t="shared" si="28"/>
        <v>-83.181030747085231</v>
      </c>
      <c r="AV202" s="21">
        <f t="shared" si="28"/>
        <v>-83.813398066405142</v>
      </c>
      <c r="AW202" s="21">
        <f t="shared" si="28"/>
        <v>-84.434382144461253</v>
      </c>
      <c r="AX202" s="21">
        <f t="shared" si="28"/>
        <v>-85.060086858902423</v>
      </c>
      <c r="AY202" s="21">
        <f t="shared" si="28"/>
        <v>-85.539546566170671</v>
      </c>
      <c r="AZ202" s="21">
        <f t="shared" si="28"/>
        <v>-85.971048587682787</v>
      </c>
      <c r="BA202" s="21">
        <f t="shared" si="28"/>
        <v>-86.408966062677464</v>
      </c>
      <c r="BB202" s="21">
        <f t="shared" si="28"/>
        <v>-3.0365278363490131E-18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-9.6106954348205189</v>
      </c>
      <c r="F204" s="21">
        <f>F200+E204</f>
        <v>-18.440454893179144</v>
      </c>
      <c r="G204" s="21">
        <f t="shared" ref="G204:BB206" si="29">G200+F204</f>
        <v>-27.507367268816779</v>
      </c>
      <c r="H204" s="21">
        <f t="shared" si="29"/>
        <v>-36.152148399227144</v>
      </c>
      <c r="I204" s="21">
        <f t="shared" si="29"/>
        <v>-44.765164035770596</v>
      </c>
      <c r="J204" s="21">
        <f t="shared" si="29"/>
        <v>-52.157140921101657</v>
      </c>
      <c r="K204" s="21">
        <f t="shared" si="29"/>
        <v>-59.524806952933133</v>
      </c>
      <c r="L204" s="21">
        <f t="shared" si="29"/>
        <v>-66.88154085196939</v>
      </c>
      <c r="M204" s="21">
        <f t="shared" si="29"/>
        <v>-74.213239674330566</v>
      </c>
      <c r="N204" s="21">
        <f t="shared" si="29"/>
        <v>-81.510078127408391</v>
      </c>
      <c r="O204" s="21">
        <f t="shared" si="29"/>
        <v>-88.785492127313958</v>
      </c>
      <c r="P204" s="21">
        <f t="shared" si="29"/>
        <v>-96.042439987121611</v>
      </c>
      <c r="Q204" s="21">
        <f t="shared" si="29"/>
        <v>-103.28375527202417</v>
      </c>
      <c r="R204" s="21">
        <f t="shared" si="29"/>
        <v>-110.52134644404472</v>
      </c>
      <c r="S204" s="21">
        <f t="shared" si="29"/>
        <v>-117.74761273127366</v>
      </c>
      <c r="T204" s="21">
        <f t="shared" si="29"/>
        <v>-124.96506100186595</v>
      </c>
      <c r="U204" s="21">
        <f t="shared" si="29"/>
        <v>-132.17611508546187</v>
      </c>
      <c r="V204" s="21">
        <f t="shared" si="29"/>
        <v>-139.39292314294229</v>
      </c>
      <c r="W204" s="21">
        <f t="shared" si="29"/>
        <v>-146.60786839601127</v>
      </c>
      <c r="X204" s="21">
        <f t="shared" si="29"/>
        <v>-153.83282023030213</v>
      </c>
      <c r="Y204" s="21">
        <f t="shared" si="29"/>
        <v>-161.06006705082018</v>
      </c>
      <c r="Z204" s="21">
        <f t="shared" si="29"/>
        <v>-168.30114960145698</v>
      </c>
      <c r="AA204" s="21">
        <f t="shared" si="29"/>
        <v>-175.55791563654969</v>
      </c>
      <c r="AB204" s="21">
        <f t="shared" si="29"/>
        <v>-182.83215203262927</v>
      </c>
      <c r="AC204" s="21">
        <f t="shared" si="29"/>
        <v>-236.92474390466333</v>
      </c>
      <c r="AD204" s="21">
        <f t="shared" si="29"/>
        <v>-291.15932076901356</v>
      </c>
      <c r="AE204" s="21">
        <f t="shared" si="29"/>
        <v>-345.54977322372906</v>
      </c>
      <c r="AF204" s="21">
        <f t="shared" si="29"/>
        <v>-400.09756769835042</v>
      </c>
      <c r="AG204" s="21">
        <f t="shared" si="29"/>
        <v>-454.80520185111504</v>
      </c>
      <c r="AH204" s="21">
        <f t="shared" si="29"/>
        <v>-509.67649353409695</v>
      </c>
      <c r="AI204" s="21">
        <f t="shared" si="29"/>
        <v>-564.71716984476018</v>
      </c>
      <c r="AJ204" s="21">
        <f t="shared" si="29"/>
        <v>-620.19549107581247</v>
      </c>
      <c r="AK204" s="21">
        <f t="shared" si="29"/>
        <v>-676.11785556389134</v>
      </c>
      <c r="AL204" s="21">
        <f t="shared" si="29"/>
        <v>-732.49123575749377</v>
      </c>
      <c r="AM204" s="21">
        <f t="shared" si="29"/>
        <v>-789.30646134951451</v>
      </c>
      <c r="AN204" s="21">
        <f t="shared" si="29"/>
        <v>-846.5635565062787</v>
      </c>
      <c r="AO204" s="21">
        <f t="shared" si="29"/>
        <v>-904.26898081482091</v>
      </c>
      <c r="AP204" s="21">
        <f t="shared" si="29"/>
        <v>-962.4292215964789</v>
      </c>
      <c r="AQ204" s="21">
        <f t="shared" si="29"/>
        <v>-1021.0508498658834</v>
      </c>
      <c r="AR204" s="21">
        <f t="shared" si="29"/>
        <v>-1080.1147075777301</v>
      </c>
      <c r="AS204" s="21">
        <f t="shared" si="29"/>
        <v>-1139.5718175993102</v>
      </c>
      <c r="AT204" s="21">
        <f t="shared" si="29"/>
        <v>-1199.4270518051519</v>
      </c>
      <c r="AU204" s="21">
        <f t="shared" si="29"/>
        <v>-1259.6852328249868</v>
      </c>
      <c r="AV204" s="21">
        <f t="shared" si="29"/>
        <v>-1320.3452796048018</v>
      </c>
      <c r="AW204" s="21">
        <f t="shared" si="29"/>
        <v>-1381.3992783560775</v>
      </c>
      <c r="AX204" s="21">
        <f t="shared" si="29"/>
        <v>-1442.851496037991</v>
      </c>
      <c r="AY204" s="21">
        <f t="shared" si="29"/>
        <v>-1504.5994659886278</v>
      </c>
      <c r="AZ204" s="21">
        <f t="shared" si="29"/>
        <v>-1566.6102438805381</v>
      </c>
      <c r="BA204" s="21">
        <f t="shared" si="29"/>
        <v>-1628.8893001940503</v>
      </c>
      <c r="BB204" s="21">
        <f t="shared" si="29"/>
        <v>-1628.8893001940503</v>
      </c>
    </row>
    <row r="205" spans="1:54" outlineLevel="2">
      <c r="A205" s="455"/>
      <c r="B205" s="150" t="s">
        <v>494</v>
      </c>
      <c r="C205" s="19"/>
      <c r="D205" s="135" t="s">
        <v>381</v>
      </c>
      <c r="E205" s="21">
        <f>E201</f>
        <v>-8.0485766133050056</v>
      </c>
      <c r="F205" s="21">
        <f t="shared" ref="F205:U206" si="30">F201+E205</f>
        <v>-15.310008477276504</v>
      </c>
      <c r="G205" s="21">
        <f t="shared" si="30"/>
        <v>-22.801826031963419</v>
      </c>
      <c r="H205" s="21">
        <f t="shared" si="30"/>
        <v>-29.870202123163843</v>
      </c>
      <c r="I205" s="21">
        <f t="shared" si="30"/>
        <v>-36.896784470304873</v>
      </c>
      <c r="J205" s="21">
        <f t="shared" si="30"/>
        <v>-42.683792484729366</v>
      </c>
      <c r="K205" s="21">
        <f t="shared" si="30"/>
        <v>-48.438978301330515</v>
      </c>
      <c r="L205" s="21">
        <f t="shared" si="30"/>
        <v>-54.16572067406382</v>
      </c>
      <c r="M205" s="21">
        <f t="shared" si="30"/>
        <v>-59.850464113777555</v>
      </c>
      <c r="N205" s="21">
        <f t="shared" si="30"/>
        <v>-65.494198452173947</v>
      </c>
      <c r="O205" s="21">
        <f t="shared" si="30"/>
        <v>-71.100540748779522</v>
      </c>
      <c r="P205" s="21">
        <f t="shared" si="30"/>
        <v>-76.672971050976315</v>
      </c>
      <c r="Q205" s="21">
        <f t="shared" si="30"/>
        <v>-82.21483979450521</v>
      </c>
      <c r="R205" s="21">
        <f t="shared" si="30"/>
        <v>-87.728530088146201</v>
      </c>
      <c r="S205" s="21">
        <f t="shared" si="30"/>
        <v>-93.216655846058899</v>
      </c>
      <c r="T205" s="21">
        <f t="shared" si="30"/>
        <v>-98.682219576812088</v>
      </c>
      <c r="U205" s="21">
        <f t="shared" si="30"/>
        <v>-104.12813675072523</v>
      </c>
      <c r="V205" s="21">
        <f t="shared" si="29"/>
        <v>-109.55723243160699</v>
      </c>
      <c r="W205" s="21">
        <f t="shared" si="29"/>
        <v>-114.9722397367744</v>
      </c>
      <c r="X205" s="21">
        <f t="shared" si="29"/>
        <v>-120.37580551775778</v>
      </c>
      <c r="Y205" s="21">
        <f t="shared" si="29"/>
        <v>-125.77045059963504</v>
      </c>
      <c r="Z205" s="21">
        <f t="shared" si="29"/>
        <v>-131.15859116290329</v>
      </c>
      <c r="AA205" s="21">
        <f t="shared" si="29"/>
        <v>-136.54264774998745</v>
      </c>
      <c r="AB205" s="21">
        <f t="shared" si="29"/>
        <v>-141.92497501385148</v>
      </c>
      <c r="AC205" s="21">
        <f t="shared" si="29"/>
        <v>-176.92171275178032</v>
      </c>
      <c r="AD205" s="21">
        <f t="shared" si="29"/>
        <v>-211.88197627042885</v>
      </c>
      <c r="AE205" s="21">
        <f t="shared" si="29"/>
        <v>-246.81276200392162</v>
      </c>
      <c r="AF205" s="21">
        <f t="shared" si="29"/>
        <v>-281.71998809841688</v>
      </c>
      <c r="AG205" s="21">
        <f t="shared" si="29"/>
        <v>-316.6089040179308</v>
      </c>
      <c r="AH205" s="21">
        <f t="shared" si="29"/>
        <v>-351.48464374569596</v>
      </c>
      <c r="AI205" s="21">
        <f t="shared" si="29"/>
        <v>-386.35302741026555</v>
      </c>
      <c r="AJ205" s="21">
        <f t="shared" si="29"/>
        <v>-421.38448076056579</v>
      </c>
      <c r="AK205" s="21">
        <f t="shared" si="29"/>
        <v>-456.58485015234248</v>
      </c>
      <c r="AL205" s="21">
        <f t="shared" si="29"/>
        <v>-491.95997681708042</v>
      </c>
      <c r="AM205" s="21">
        <f t="shared" si="29"/>
        <v>-527.50487159981128</v>
      </c>
      <c r="AN205" s="21">
        <f t="shared" si="29"/>
        <v>-563.22070489736188</v>
      </c>
      <c r="AO205" s="21">
        <f t="shared" si="29"/>
        <v>-599.1129557798597</v>
      </c>
      <c r="AP205" s="21">
        <f t="shared" si="29"/>
        <v>-635.18707268971161</v>
      </c>
      <c r="AQ205" s="21">
        <f t="shared" si="29"/>
        <v>-671.44848558011938</v>
      </c>
      <c r="AR205" s="21">
        <f t="shared" si="29"/>
        <v>-707.88508338550764</v>
      </c>
      <c r="AS205" s="21">
        <f t="shared" si="29"/>
        <v>-744.46452860459544</v>
      </c>
      <c r="AT205" s="21">
        <f t="shared" si="29"/>
        <v>-781.19116404094302</v>
      </c>
      <c r="AU205" s="21">
        <f t="shared" si="29"/>
        <v>-818.0692611110768</v>
      </c>
      <c r="AV205" s="21">
        <f t="shared" si="29"/>
        <v>-855.09908583647848</v>
      </c>
      <c r="AW205" s="21">
        <f t="shared" si="29"/>
        <v>-892.27629796488725</v>
      </c>
      <c r="AX205" s="21">
        <f t="shared" si="29"/>
        <v>-929.60473539179338</v>
      </c>
      <c r="AY205" s="21">
        <f t="shared" si="29"/>
        <v>-967.02672368679964</v>
      </c>
      <c r="AZ205" s="21">
        <f t="shared" si="29"/>
        <v>-1004.5247589700829</v>
      </c>
      <c r="BA205" s="21">
        <f t="shared" si="29"/>
        <v>-1042.1034411886383</v>
      </c>
      <c r="BB205" s="21">
        <f t="shared" si="29"/>
        <v>-1042.1034411886383</v>
      </c>
    </row>
    <row r="206" spans="1:54" outlineLevel="2">
      <c r="A206" s="456"/>
      <c r="B206" s="150" t="s">
        <v>495</v>
      </c>
      <c r="C206" s="19"/>
      <c r="D206" s="135" t="s">
        <v>381</v>
      </c>
      <c r="E206" s="21">
        <f>E202</f>
        <v>-11.182718990161831</v>
      </c>
      <c r="F206" s="21">
        <f t="shared" si="30"/>
        <v>-21.574904176613916</v>
      </c>
      <c r="G206" s="21">
        <f t="shared" si="29"/>
        <v>-32.218691394193172</v>
      </c>
      <c r="H206" s="21">
        <f t="shared" si="29"/>
        <v>-42.450606772656208</v>
      </c>
      <c r="I206" s="21">
        <f t="shared" si="29"/>
        <v>-52.649719600534141</v>
      </c>
      <c r="J206" s="21">
        <f t="shared" si="29"/>
        <v>-61.636907242478891</v>
      </c>
      <c r="K206" s="21">
        <f t="shared" si="29"/>
        <v>-70.620397776871684</v>
      </c>
      <c r="L206" s="21">
        <f t="shared" si="29"/>
        <v>-79.604050089488723</v>
      </c>
      <c r="M206" s="21">
        <f t="shared" si="29"/>
        <v>-88.574772240835387</v>
      </c>
      <c r="N206" s="21">
        <f t="shared" si="29"/>
        <v>-97.534039802993789</v>
      </c>
      <c r="O206" s="21">
        <f t="shared" si="29"/>
        <v>-106.48596368680012</v>
      </c>
      <c r="P206" s="21">
        <f t="shared" si="29"/>
        <v>-115.4345226770639</v>
      </c>
      <c r="Q206" s="21">
        <f t="shared" si="29"/>
        <v>-124.3835710159825</v>
      </c>
      <c r="R206" s="21">
        <f t="shared" si="29"/>
        <v>-133.33599876254632</v>
      </c>
      <c r="S206" s="21">
        <f t="shared" si="29"/>
        <v>-142.29415308902531</v>
      </c>
      <c r="T206" s="21">
        <f t="shared" si="29"/>
        <v>-151.26154220917851</v>
      </c>
      <c r="U206" s="21">
        <f t="shared" si="29"/>
        <v>-160.24159280879562</v>
      </c>
      <c r="V206" s="21">
        <f t="shared" si="29"/>
        <v>-169.23764688067891</v>
      </c>
      <c r="W206" s="21">
        <f t="shared" si="29"/>
        <v>-178.2529604027774</v>
      </c>
      <c r="X206" s="21">
        <f t="shared" si="29"/>
        <v>-187.29070923616433</v>
      </c>
      <c r="Y206" s="21">
        <f t="shared" si="29"/>
        <v>-196.35394958074303</v>
      </c>
      <c r="Z206" s="21">
        <f t="shared" si="29"/>
        <v>-205.44563959343148</v>
      </c>
      <c r="AA206" s="21">
        <f t="shared" si="29"/>
        <v>-214.56874863341449</v>
      </c>
      <c r="AB206" s="21">
        <f t="shared" si="29"/>
        <v>-223.72618724719885</v>
      </c>
      <c r="AC206" s="21">
        <f t="shared" si="29"/>
        <v>-296.81521410464939</v>
      </c>
      <c r="AD206" s="21">
        <f t="shared" si="29"/>
        <v>-370.2115991943042</v>
      </c>
      <c r="AE206" s="21">
        <f t="shared" si="29"/>
        <v>-443.92195047352391</v>
      </c>
      <c r="AF206" s="21">
        <f t="shared" si="29"/>
        <v>-517.95002996218921</v>
      </c>
      <c r="AG206" s="21">
        <f t="shared" si="29"/>
        <v>-592.29796690159378</v>
      </c>
      <c r="AH206" s="21">
        <f t="shared" si="29"/>
        <v>-666.96790214449402</v>
      </c>
      <c r="AI206" s="21">
        <f t="shared" si="29"/>
        <v>-741.96437810389045</v>
      </c>
      <c r="AJ206" s="21">
        <f t="shared" si="29"/>
        <v>-817.65223553156625</v>
      </c>
      <c r="AK206" s="21">
        <f t="shared" si="29"/>
        <v>-894.03934805699646</v>
      </c>
      <c r="AL206" s="21">
        <f t="shared" si="29"/>
        <v>-971.13373070957846</v>
      </c>
      <c r="AM206" s="21">
        <f t="shared" si="29"/>
        <v>-1048.9218519658555</v>
      </c>
      <c r="AN206" s="21">
        <f t="shared" si="29"/>
        <v>-1127.4025536750519</v>
      </c>
      <c r="AO206" s="21">
        <f t="shared" si="29"/>
        <v>-1206.5833562500018</v>
      </c>
      <c r="AP206" s="21">
        <f t="shared" si="29"/>
        <v>-1286.4718280890502</v>
      </c>
      <c r="AQ206" s="21">
        <f t="shared" si="29"/>
        <v>-1367.0756138568404</v>
      </c>
      <c r="AR206" s="21">
        <f t="shared" si="29"/>
        <v>-1448.3686150876288</v>
      </c>
      <c r="AS206" s="21">
        <f t="shared" si="29"/>
        <v>-1530.2855415221156</v>
      </c>
      <c r="AT206" s="21">
        <f t="shared" si="29"/>
        <v>-1612.8318257034471</v>
      </c>
      <c r="AU206" s="21">
        <f t="shared" si="29"/>
        <v>-1696.0128564505324</v>
      </c>
      <c r="AV206" s="21">
        <f t="shared" si="29"/>
        <v>-1779.8262545169375</v>
      </c>
      <c r="AW206" s="21">
        <f t="shared" si="29"/>
        <v>-1864.2606366613988</v>
      </c>
      <c r="AX206" s="21">
        <f t="shared" si="29"/>
        <v>-1949.3207235203013</v>
      </c>
      <c r="AY206" s="21">
        <f t="shared" si="29"/>
        <v>-2034.8602700864719</v>
      </c>
      <c r="AZ206" s="21">
        <f t="shared" si="29"/>
        <v>-2120.8313186741548</v>
      </c>
      <c r="BA206" s="21">
        <f t="shared" si="29"/>
        <v>-2207.2402847368321</v>
      </c>
      <c r="BB206" s="21">
        <f t="shared" si="29"/>
        <v>-2207.2402847368321</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-1.4190348113933795</v>
      </c>
      <c r="F210" s="21">
        <f>F190-Baseline!F190</f>
        <v>-1.2212156879075817</v>
      </c>
      <c r="G210" s="21">
        <f>G190-Baseline!G190</f>
        <v>-1.518877954206223</v>
      </c>
      <c r="H210" s="21">
        <f>H190-Baseline!H190</f>
        <v>-1.2791109252733897</v>
      </c>
      <c r="I210" s="21">
        <f>I190-Baseline!I190</f>
        <v>-1.5013294388320488</v>
      </c>
      <c r="J210" s="21">
        <f>J190-Baseline!J190</f>
        <v>-0.32176327297728347</v>
      </c>
      <c r="K210" s="21">
        <f>K190-Baseline!K190</f>
        <v>-0.29037317909073346</v>
      </c>
      <c r="L210" s="21">
        <f>L190-Baseline!L190</f>
        <v>-0.26118332782864062</v>
      </c>
      <c r="M210" s="21">
        <f>M190-Baseline!M190</f>
        <v>-0.23406575181288822</v>
      </c>
      <c r="N210" s="21">
        <f>N190-Baseline!N190</f>
        <v>-0.20889913147660552</v>
      </c>
      <c r="O210" s="21">
        <f>O190-Baseline!O190</f>
        <v>-0.18556847457492565</v>
      </c>
      <c r="P210" s="21">
        <f>P190-Baseline!P190</f>
        <v>-0.16396481035141794</v>
      </c>
      <c r="Q210" s="21">
        <f>Q190-Baseline!Q190</f>
        <v>-0.14398489771580045</v>
      </c>
      <c r="R210" s="21">
        <f>R190-Baseline!R190</f>
        <v>-0.12553094681602192</v>
      </c>
      <c r="S210" s="21">
        <f>S190-Baseline!S190</f>
        <v>-0.10851035341415124</v>
      </c>
      <c r="T210" s="21">
        <f>T190-Baseline!T190</f>
        <v>-9.2835445500754621E-2</v>
      </c>
      <c r="U210" s="21">
        <f>U190-Baseline!U190</f>
        <v>-7.8423241606634914E-2</v>
      </c>
      <c r="V210" s="21">
        <f>V190-Baseline!V190</f>
        <v>-6.5195220293991066E-2</v>
      </c>
      <c r="W210" s="21">
        <f>W190-Baseline!W190</f>
        <v>-5.3077100331267696E-2</v>
      </c>
      <c r="X210" s="21">
        <f>X190-Baseline!X190</f>
        <v>-4.1998631077251589E-2</v>
      </c>
      <c r="Y210" s="21">
        <f>Y190-Baseline!Y190</f>
        <v>-3.1893392620364724E-2</v>
      </c>
      <c r="Z210" s="21">
        <f>Z190-Baseline!Z190</f>
        <v>-2.2698605238642991E-2</v>
      </c>
      <c r="AA210" s="21">
        <f>AA190-Baseline!AA190</f>
        <v>-1.4354947764610496E-2</v>
      </c>
      <c r="AB210" s="21">
        <f>AB190-Baseline!AB190</f>
        <v>-6.806384457193922E-3</v>
      </c>
      <c r="AC210" s="21">
        <f>AC190-Baseline!AC190</f>
        <v>-6.5452559609292548E-18</v>
      </c>
      <c r="AD210" s="21">
        <f>AD190-Baseline!AD190</f>
        <v>-6.3239188028301986E-18</v>
      </c>
      <c r="AE210" s="21">
        <f>AE190-Baseline!AE190</f>
        <v>-6.1100664761644427E-18</v>
      </c>
      <c r="AF210" s="21">
        <f>AF190-Baseline!AF190</f>
        <v>-5.9034458706902829E-18</v>
      </c>
      <c r="AG210" s="21">
        <f>AG190-Baseline!AG190</f>
        <v>-5.7038124354495487E-18</v>
      </c>
      <c r="AH210" s="21">
        <f>AH190-Baseline!AH190</f>
        <v>-5.5109298893232368E-18</v>
      </c>
      <c r="AI210" s="21">
        <f>AI190-Baseline!AI190</f>
        <v>-5.3245699413751079E-18</v>
      </c>
      <c r="AJ210" s="21">
        <f>AJ190-Baseline!AJ190</f>
        <v>-5.1694853799758327E-18</v>
      </c>
      <c r="AK210" s="21">
        <f>AK190-Baseline!AK190</f>
        <v>-5.0189178446367305E-18</v>
      </c>
      <c r="AL210" s="21">
        <f>AL190-Baseline!AL190</f>
        <v>-4.8727357714919709E-18</v>
      </c>
      <c r="AM210" s="21">
        <f>AM190-Baseline!AM190</f>
        <v>-4.7308114286329819E-18</v>
      </c>
      <c r="AN210" s="21">
        <f>AN190-Baseline!AN190</f>
        <v>-4.5930208044980408E-18</v>
      </c>
      <c r="AO210" s="21">
        <f>AO190-Baseline!AO190</f>
        <v>-4.4592434995126608E-18</v>
      </c>
      <c r="AP210" s="21">
        <f>AP190-Baseline!AP190</f>
        <v>-4.3293626208860782E-18</v>
      </c>
      <c r="AQ210" s="21">
        <f>AQ190-Baseline!AQ190</f>
        <v>-4.2032646804719211E-18</v>
      </c>
      <c r="AR210" s="21">
        <f>AR190-Baseline!AR190</f>
        <v>-4.0808394956038067E-18</v>
      </c>
      <c r="AS210" s="21">
        <f>AS190-Baseline!AS190</f>
        <v>-3.9619800928192299E-18</v>
      </c>
      <c r="AT210" s="21">
        <f>AT190-Baseline!AT190</f>
        <v>-3.8465826143876016E-18</v>
      </c>
      <c r="AU210" s="21">
        <f>AU190-Baseline!AU190</f>
        <v>-3.7345462275607782E-18</v>
      </c>
      <c r="AV210" s="21">
        <f>AV190-Baseline!AV190</f>
        <v>-3.6257730364667752E-18</v>
      </c>
      <c r="AW210" s="21">
        <f>AW190-Baseline!AW190</f>
        <v>-3.5201679965696847E-18</v>
      </c>
      <c r="AX210" s="21">
        <f>AX190-Baseline!AX190</f>
        <v>-3.417638831621053E-18</v>
      </c>
      <c r="AY210" s="21">
        <f>AY190-Baseline!AY190</f>
        <v>-3.3180959530301483E-18</v>
      </c>
      <c r="AZ210" s="21">
        <f>AZ190-Baseline!AZ190</f>
        <v>-3.221452381582668E-18</v>
      </c>
      <c r="BA210" s="21">
        <f>BA190-Baseline!BA190</f>
        <v>-3.1276236714394839E-18</v>
      </c>
      <c r="BB210" s="21">
        <f>BB190-Baseline!BB190</f>
        <v>-3.0365278363490131E-18</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-1.9533272777039201E-9</v>
      </c>
      <c r="F212" s="21">
        <f>F77*F186-Baseline!F77*Baseline!F186</f>
        <v>5.0926921001843706E-3</v>
      </c>
      <c r="G212" s="21">
        <f>G77*G186-Baseline!G77*Baseline!G186</f>
        <v>6.118979558164761E-3</v>
      </c>
      <c r="H212" s="21">
        <f>H77*H186-Baseline!H77*Baseline!H186</f>
        <v>8.7403714924730869E-3</v>
      </c>
      <c r="I212" s="21">
        <f>I77*I186-Baseline!I77*Baseline!I186</f>
        <v>1.1771356431712454E-2</v>
      </c>
      <c r="J212" s="21">
        <f>J77*J186-Baseline!J77*Baseline!J186</f>
        <v>1.1895509630800549E-2</v>
      </c>
      <c r="K212" s="21">
        <f>K77*K186-Baseline!K77*Baseline!K186</f>
        <v>1.2023130618349365E-2</v>
      </c>
      <c r="L212" s="21">
        <f>L77*L186-Baseline!L77*Baseline!L186</f>
        <v>1.2154310354634601E-2</v>
      </c>
      <c r="M212" s="21">
        <f>M77*M186-Baseline!M77*Baseline!M186</f>
        <v>1.2286033882212832E-2</v>
      </c>
      <c r="N212" s="21">
        <f>N77*N186-Baseline!N77*Baseline!N186</f>
        <v>1.2421116514180874E-2</v>
      </c>
      <c r="O212" s="21">
        <f>O77*O186-Baseline!O77*Baseline!O186</f>
        <v>1.2560165077193819E-2</v>
      </c>
      <c r="P212" s="21">
        <f>P77*P186-Baseline!P77*Baseline!P186</f>
        <v>1.2703275885102061E-2</v>
      </c>
      <c r="Q212" s="21">
        <f>Q77*Q186-Baseline!Q77*Baseline!Q186</f>
        <v>1.2850547998035589E-2</v>
      </c>
      <c r="R212" s="21">
        <f>R77*R186-Baseline!R77*Baseline!R186</f>
        <v>1.3001792202940954E-2</v>
      </c>
      <c r="S212" s="21">
        <f>S77*S186-Baseline!S77*Baseline!S186</f>
        <v>1.3157368090040533E-2</v>
      </c>
      <c r="T212" s="21">
        <f>T77*T186-Baseline!T77*Baseline!T186</f>
        <v>1.331743162183896E-2</v>
      </c>
      <c r="U212" s="21">
        <f>U77*U186-Baseline!U77*Baseline!U186</f>
        <v>1.3482093453496602E-2</v>
      </c>
      <c r="V212" s="21">
        <f>V77*V186-Baseline!V77*Baseline!V186</f>
        <v>1.3651467625446279E-2</v>
      </c>
      <c r="W212" s="21">
        <f>W77*W186-Baseline!W77*Baseline!W186</f>
        <v>1.3825671453740807E-2</v>
      </c>
      <c r="X212" s="21">
        <f>X77*X186-Baseline!X77*Baseline!X186</f>
        <v>1.4004824954858497E-2</v>
      </c>
      <c r="Y212" s="21">
        <f>Y77*Y186-Baseline!Y77*Baseline!Y186</f>
        <v>1.4189051978317324E-2</v>
      </c>
      <c r="Z212" s="21">
        <f>Z77*Z186-Baseline!Z77*Baseline!Z186</f>
        <v>1.4378480451590736E-2</v>
      </c>
      <c r="AA212" s="21">
        <f>AA77*AA186-Baseline!AA77*Baseline!AA186</f>
        <v>1.4573240494601403E-2</v>
      </c>
      <c r="AB212" s="21">
        <f>AB77*AB186-Baseline!AB77*Baseline!AB186</f>
        <v>1.477346735493662E-2</v>
      </c>
      <c r="AC212" s="21">
        <f>AC77*AC186-Baseline!AC77*Baseline!AC186</f>
        <v>0.14979299165866777</v>
      </c>
      <c r="AD212" s="21">
        <f>AD77*AD186-Baseline!AD77*Baseline!AD186</f>
        <v>0.15190878295728361</v>
      </c>
      <c r="AE212" s="21">
        <f>AE77*AE186-Baseline!AE77*Baseline!AE186</f>
        <v>0.15408350557600148</v>
      </c>
      <c r="AF212" s="21">
        <f>AF77*AF186-Baseline!AF77*Baseline!AF186</f>
        <v>0.15631866000029682</v>
      </c>
      <c r="AG212" s="21">
        <f>AG77*AG186-Baseline!AG77*Baseline!AG186</f>
        <v>0.15861579756717337</v>
      </c>
      <c r="AH212" s="21">
        <f>AH77*AH186-Baseline!AH77*Baseline!AH186</f>
        <v>0.16097649578601647</v>
      </c>
      <c r="AI212" s="21">
        <f>AI77*AI186-Baseline!AI77*Baseline!AI186</f>
        <v>0.16340238822561215</v>
      </c>
      <c r="AJ212" s="21">
        <f>AJ77*AJ186-Baseline!AJ77*Baseline!AJ186</f>
        <v>0.16670046474773681</v>
      </c>
      <c r="AK212" s="21">
        <f>AK77*AK186-Baseline!AK77*Baseline!AK186</f>
        <v>0.17009596282526829</v>
      </c>
      <c r="AL212" s="21">
        <f>AL77*AL186-Baseline!AL77*Baseline!AL186</f>
        <v>0.17359188275708615</v>
      </c>
      <c r="AM212" s="21">
        <f>AM77*AM186-Baseline!AM77*Baseline!AM186</f>
        <v>0.17607372189108528</v>
      </c>
      <c r="AN212" s="21">
        <f>AN77*AN186-Baseline!AN77*Baseline!AN186</f>
        <v>0.17820227451516502</v>
      </c>
      <c r="AO212" s="21">
        <f>AO77*AO186-Baseline!AO77*Baseline!AO186</f>
        <v>0.18043624689833138</v>
      </c>
      <c r="AP212" s="21">
        <f>AP77*AP186-Baseline!AP77*Baseline!AP186</f>
        <v>0.18277758771759522</v>
      </c>
      <c r="AQ212" s="21">
        <f>AQ77*AQ186-Baseline!AQ77*Baseline!AQ186</f>
        <v>0.18522833454156551</v>
      </c>
      <c r="AR212" s="21">
        <f>AR77*AR186-Baseline!AR77*Baseline!AR186</f>
        <v>0.18622426358318922</v>
      </c>
      <c r="AS212" s="21">
        <f>AS77*AS186-Baseline!AS77*Baseline!AS186</f>
        <v>0.1840127157147684</v>
      </c>
      <c r="AT212" s="21">
        <f>AT77*AT186-Baseline!AT77*Baseline!AT186</f>
        <v>0.18190490054773889</v>
      </c>
      <c r="AU212" s="21">
        <f>AU77*AU186-Baseline!AU77*Baseline!AU186</f>
        <v>0.17989879047312485</v>
      </c>
      <c r="AV212" s="21">
        <f>AV77*AV186-Baseline!AV77*Baseline!AV186</f>
        <v>0.1776445134302973</v>
      </c>
      <c r="AW212" s="21">
        <f>AW77*AW186-Baseline!AW77*Baseline!AW186</f>
        <v>0.17475041419334403</v>
      </c>
      <c r="AX212" s="21">
        <f>AX77*AX186-Baseline!AX77*Baseline!AX186</f>
        <v>0.17194968985163506</v>
      </c>
      <c r="AY212" s="21">
        <f>AY77*AY186-Baseline!AY77*Baseline!AY186</f>
        <v>0.16923965621650616</v>
      </c>
      <c r="AZ212" s="21">
        <f>AZ77*AZ186-Baseline!AZ77*Baseline!AZ186</f>
        <v>0.16661771056239605</v>
      </c>
      <c r="BA212" s="21">
        <f>BA77*BA186-Baseline!BA77*Baseline!BA186</f>
        <v>0.16408132143600529</v>
      </c>
      <c r="BB212" s="21">
        <f>BB77*BB186-Baseline!BB77*Baseline!BB186</f>
        <v>4.396011030886541</v>
      </c>
    </row>
    <row r="213" spans="1:54" outlineLevel="2">
      <c r="A213" s="488"/>
      <c r="B213" s="150" t="s">
        <v>485</v>
      </c>
      <c r="C213" s="19"/>
      <c r="D213" s="135" t="s">
        <v>381</v>
      </c>
      <c r="E213" s="21">
        <f>E193-Baseline!E193</f>
        <v>-1.1646904329865038E-8</v>
      </c>
      <c r="F213" s="21">
        <f>F193-Baseline!F193</f>
        <v>3.0905985768116206E-2</v>
      </c>
      <c r="G213" s="21">
        <f>G193-Baseline!G193</f>
        <v>3.7653569028190947E-2</v>
      </c>
      <c r="H213" s="21">
        <f>H193-Baseline!H193</f>
        <v>5.4526342792424298E-2</v>
      </c>
      <c r="I213" s="21">
        <f>I193-Baseline!I193</f>
        <v>7.4683875402790978E-2</v>
      </c>
      <c r="J213" s="21">
        <f>J193-Baseline!J193</f>
        <v>7.6733637095220519E-2</v>
      </c>
      <c r="K213" s="21">
        <f>K193-Baseline!K193</f>
        <v>7.8577359185492135E-2</v>
      </c>
      <c r="L213" s="21">
        <f>L193-Baseline!L193</f>
        <v>8.0724210544514285E-2</v>
      </c>
      <c r="M213" s="21">
        <f>M193-Baseline!M193</f>
        <v>8.2902566547920387E-2</v>
      </c>
      <c r="N213" s="21">
        <f>N193-Baseline!N193</f>
        <v>8.4868329640563456E-2</v>
      </c>
      <c r="O213" s="21">
        <f>O193-Baseline!O193</f>
        <v>8.7150974420172389E-2</v>
      </c>
      <c r="P213" s="21">
        <f>P193-Baseline!P193</f>
        <v>8.9491741810187264E-2</v>
      </c>
      <c r="Q213" s="21">
        <f>Q193-Baseline!Q193</f>
        <v>9.1892633141202218E-2</v>
      </c>
      <c r="R213" s="21">
        <f>R193-Baseline!R193</f>
        <v>9.4629487512584376E-2</v>
      </c>
      <c r="S213" s="21">
        <f>S193-Baseline!S193</f>
        <v>9.7157742639608191E-2</v>
      </c>
      <c r="T213" s="21">
        <f>T193-Baseline!T193</f>
        <v>9.9752623900225768E-2</v>
      </c>
      <c r="U213" s="21">
        <f>U193-Baseline!U193</f>
        <v>0.10241640024764243</v>
      </c>
      <c r="V213" s="21">
        <f>V193-Baseline!V193</f>
        <v>0.10544108698654586</v>
      </c>
      <c r="W213" s="21">
        <f>W193-Baseline!W193</f>
        <v>0.1082534499161989</v>
      </c>
      <c r="X213" s="21">
        <f>X193-Baseline!X193</f>
        <v>0.11143922931600603</v>
      </c>
      <c r="Y213" s="21">
        <f>Y193-Baseline!Y193</f>
        <v>0.11441056321057985</v>
      </c>
      <c r="Z213" s="21">
        <f>Z193-Baseline!Z193</f>
        <v>0.11776858126617551</v>
      </c>
      <c r="AA213" s="21">
        <f>AA193-Baseline!AA193</f>
        <v>0.12121918120442654</v>
      </c>
      <c r="AB213" s="21">
        <f>AB193-Baseline!AB193</f>
        <v>0.12476554159451858</v>
      </c>
      <c r="AC213" s="21">
        <f>AC193-Baseline!AC193</f>
        <v>1.2833828345436586</v>
      </c>
      <c r="AD213" s="21">
        <f>AD193-Baseline!AD193</f>
        <v>1.3202848863075403</v>
      </c>
      <c r="AE213" s="21">
        <f>AE193-Baseline!AE193</f>
        <v>1.3585504400636665</v>
      </c>
      <c r="AF213" s="21">
        <f>AF193-Baseline!AF193</f>
        <v>1.3977948308533712</v>
      </c>
      <c r="AG213" s="21">
        <f>AG193-Baseline!AG193</f>
        <v>1.438089866911838</v>
      </c>
      <c r="AH213" s="21">
        <f>AH193-Baseline!AH193</f>
        <v>1.4795217786154851</v>
      </c>
      <c r="AI213" s="21">
        <f>AI193-Baseline!AI193</f>
        <v>1.522204126417833</v>
      </c>
      <c r="AJ213" s="21">
        <f>AJ193-Baseline!AJ193</f>
        <v>1.5737334015687239</v>
      </c>
      <c r="AK213" s="21">
        <f>AK193-Baseline!AK193</f>
        <v>1.626992894941047</v>
      </c>
      <c r="AL213" s="21">
        <f>AL193-Baseline!AL193</f>
        <v>1.6820697175114745</v>
      </c>
      <c r="AM213" s="21">
        <f>AM193-Baseline!AM193</f>
        <v>1.7280719890096847</v>
      </c>
      <c r="AN213" s="21">
        <f>AN193-Baseline!AN193</f>
        <v>1.7711860711621839</v>
      </c>
      <c r="AO213" s="21">
        <f>AO193-Baseline!AO193</f>
        <v>1.8158886997228691</v>
      </c>
      <c r="AP213" s="21">
        <f>AP193-Baseline!AP193</f>
        <v>1.862240275992967</v>
      </c>
      <c r="AQ213" s="21">
        <f>AQ193-Baseline!AQ193</f>
        <v>1.9103053150574993</v>
      </c>
      <c r="AR213" s="21">
        <f>AR193-Baseline!AR193</f>
        <v>1.9437970575266945</v>
      </c>
      <c r="AS213" s="21">
        <f>AS193-Baseline!AS193</f>
        <v>1.9436575202986575</v>
      </c>
      <c r="AT213" s="21">
        <f>AT193-Baseline!AT193</f>
        <v>1.9440746224973893</v>
      </c>
      <c r="AU213" s="21">
        <f>AU193-Baseline!AU193</f>
        <v>1.9450658039760285</v>
      </c>
      <c r="AV213" s="21">
        <f>AV193-Baseline!AV193</f>
        <v>1.9428427900067149</v>
      </c>
      <c r="AW213" s="21">
        <f>AW193-Baseline!AW193</f>
        <v>1.9329802817466089</v>
      </c>
      <c r="AX213" s="21">
        <f>AX193-Baseline!AX193</f>
        <v>1.9234404749172569</v>
      </c>
      <c r="AY213" s="21">
        <f>AY193-Baseline!AY193</f>
        <v>1.9142280048744951</v>
      </c>
      <c r="AZ213" s="21">
        <f>AZ193-Baseline!AZ193</f>
        <v>1.9053470748875938</v>
      </c>
      <c r="BA213" s="21">
        <f>BA193-Baseline!BA193</f>
        <v>1.8968013459513458</v>
      </c>
      <c r="BB213" s="21">
        <f>BB193-Baseline!BB193</f>
        <v>51.366587635394865</v>
      </c>
    </row>
    <row r="214" spans="1:54" outlineLevel="2">
      <c r="A214" s="488"/>
      <c r="B214" s="150" t="s">
        <v>486</v>
      </c>
      <c r="C214" s="19"/>
      <c r="D214" s="135" t="s">
        <v>381</v>
      </c>
      <c r="E214" s="21">
        <f>E194-Baseline!E194</f>
        <v>-5.832668792393747E-9</v>
      </c>
      <c r="F214" s="21">
        <f>F194-Baseline!F194</f>
        <v>1.5438441178879492E-2</v>
      </c>
      <c r="G214" s="21">
        <f>G194-Baseline!G194</f>
        <v>1.8832102067969814E-2</v>
      </c>
      <c r="H214" s="21">
        <f>H194-Baseline!H194</f>
        <v>2.730948173192882E-2</v>
      </c>
      <c r="I214" s="21">
        <f>I194-Baseline!I194</f>
        <v>3.7339959802613398E-2</v>
      </c>
      <c r="J214" s="21">
        <f>J194-Baseline!J194</f>
        <v>3.8308412790217572E-2</v>
      </c>
      <c r="K214" s="21">
        <f>K194-Baseline!K194</f>
        <v>3.9309040236605197E-2</v>
      </c>
      <c r="L214" s="21">
        <f>L194-Baseline!L194</f>
        <v>4.0343072076630238E-2</v>
      </c>
      <c r="M214" s="21">
        <f>M194-Baseline!M194</f>
        <v>4.1401313778043791E-2</v>
      </c>
      <c r="N214" s="21">
        <f>N194-Baseline!N194</f>
        <v>4.2493922271649165E-2</v>
      </c>
      <c r="O214" s="21">
        <f>O194-Baseline!O194</f>
        <v>4.3623981476971663E-2</v>
      </c>
      <c r="P214" s="21">
        <f>P194-Baseline!P194</f>
        <v>4.4792928035007673E-2</v>
      </c>
      <c r="Q214" s="21">
        <f>Q194-Baseline!Q194</f>
        <v>4.6002257015427039E-2</v>
      </c>
      <c r="R214" s="21">
        <f>R194-Baseline!R194</f>
        <v>4.7252466435234064E-2</v>
      </c>
      <c r="S214" s="21">
        <f>S194-Baseline!S194</f>
        <v>4.8535144668081287E-2</v>
      </c>
      <c r="T214" s="21">
        <f>T194-Baseline!T194</f>
        <v>4.9862473859202172E-2</v>
      </c>
      <c r="U214" s="21">
        <f>U194-Baseline!U194</f>
        <v>5.1236177480791234E-2</v>
      </c>
      <c r="V214" s="21">
        <f>V194-Baseline!V194</f>
        <v>5.2658050183187033E-2</v>
      </c>
      <c r="W214" s="21">
        <f>W194-Baseline!W194</f>
        <v>5.4129959858685073E-2</v>
      </c>
      <c r="X214" s="21">
        <f>X194-Baseline!X194</f>
        <v>5.5653848306489451E-2</v>
      </c>
      <c r="Y214" s="21">
        <f>Y194-Baseline!Y194</f>
        <v>5.7231738295331125E-2</v>
      </c>
      <c r="Z214" s="21">
        <f>Z194-Baseline!Z194</f>
        <v>5.8865737688098996E-2</v>
      </c>
      <c r="AA214" s="21">
        <f>AA194-Baseline!AA194</f>
        <v>6.055803484751654E-2</v>
      </c>
      <c r="AB214" s="21">
        <f>AB194-Baseline!AB194</f>
        <v>6.2310913870420537E-2</v>
      </c>
      <c r="AC214" s="21">
        <f>AC194-Baseline!AC194</f>
        <v>0.64085511585924593</v>
      </c>
      <c r="AD214" s="21">
        <f>AD194-Baseline!AD194</f>
        <v>0.65917771432782857</v>
      </c>
      <c r="AE214" s="21">
        <f>AE194-Baseline!AE194</f>
        <v>0.67805331249751433</v>
      </c>
      <c r="AF214" s="21">
        <f>AF194-Baseline!AF194</f>
        <v>0.69746860434644375</v>
      </c>
      <c r="AG214" s="21">
        <f>AG194-Baseline!AG194</f>
        <v>0.71742300589462005</v>
      </c>
      <c r="AH214" s="21">
        <f>AH194-Baseline!AH194</f>
        <v>0.73793517539131059</v>
      </c>
      <c r="AI214" s="21">
        <f>AI194-Baseline!AI194</f>
        <v>0.75905449533730263</v>
      </c>
      <c r="AJ214" s="21">
        <f>AJ194-Baseline!AJ194</f>
        <v>0.7845767181778065</v>
      </c>
      <c r="AK214" s="21">
        <f>AK194-Baseline!AK194</f>
        <v>0.81096385986142749</v>
      </c>
      <c r="AL214" s="21">
        <f>AL194-Baseline!AL194</f>
        <v>0.83824950736003601</v>
      </c>
      <c r="AM214" s="21">
        <f>AM194-Baseline!AM194</f>
        <v>0.86100482100574993</v>
      </c>
      <c r="AN214" s="21">
        <f>AN194-Baseline!AN194</f>
        <v>0.88231613544308019</v>
      </c>
      <c r="AO214" s="21">
        <f>AO194-Baseline!AO194</f>
        <v>0.90441561985332797</v>
      </c>
      <c r="AP214" s="21">
        <f>AP194-Baseline!AP194</f>
        <v>0.92733272944780865</v>
      </c>
      <c r="AQ214" s="21">
        <f>AQ194-Baseline!AQ194</f>
        <v>0.95109818159291848</v>
      </c>
      <c r="AR214" s="21">
        <f>AR194-Baseline!AR194</f>
        <v>0.96760461274857335</v>
      </c>
      <c r="AS214" s="21">
        <f>AS194-Baseline!AS194</f>
        <v>0.96737092111606415</v>
      </c>
      <c r="AT214" s="21">
        <f>AT194-Baseline!AT194</f>
        <v>0.96741819389158579</v>
      </c>
      <c r="AU214" s="21">
        <f>AU194-Baseline!AU194</f>
        <v>0.96775468888783323</v>
      </c>
      <c r="AV214" s="21">
        <f>AV194-Baseline!AV194</f>
        <v>0.96649559020292486</v>
      </c>
      <c r="AW214" s="21">
        <f>AW194-Baseline!AW194</f>
        <v>0.96144051367093297</v>
      </c>
      <c r="AX214" s="21">
        <f>AX194-Baseline!AX194</f>
        <v>0.9565507624100178</v>
      </c>
      <c r="AY214" s="21">
        <f>AY194-Baseline!AY194</f>
        <v>0.95182838621007804</v>
      </c>
      <c r="AZ214" s="21">
        <f>AZ194-Baseline!AZ194</f>
        <v>0.94727524530131291</v>
      </c>
      <c r="BA214" s="21">
        <f>BA194-Baseline!BA194</f>
        <v>0.94289295545135232</v>
      </c>
      <c r="BB214" s="21">
        <f>BB194-Baseline!BB194</f>
        <v>25.530599685010102</v>
      </c>
    </row>
    <row r="215" spans="1:54" outlineLevel="2">
      <c r="A215" s="488"/>
      <c r="B215" s="150" t="s">
        <v>487</v>
      </c>
      <c r="C215" s="19"/>
      <c r="D215" s="135" t="s">
        <v>381</v>
      </c>
      <c r="E215" s="21">
        <f>E195-Baseline!E195</f>
        <v>-1.7498006599225846E-8</v>
      </c>
      <c r="F215" s="21">
        <f>F195-Baseline!F195</f>
        <v>4.6315323525832675E-2</v>
      </c>
      <c r="G215" s="21">
        <f>G195-Baseline!G195</f>
        <v>5.6496306203909441E-2</v>
      </c>
      <c r="H215" s="21">
        <f>H195-Baseline!H195</f>
        <v>8.1928445195785571E-2</v>
      </c>
      <c r="I215" s="21">
        <f>I195-Baseline!I195</f>
        <v>0.11201987940784086</v>
      </c>
      <c r="J215" s="21">
        <f>J195-Baseline!J195</f>
        <v>0.11492523834541135</v>
      </c>
      <c r="K215" s="21">
        <f>K195-Baseline!K195</f>
        <v>0.11792712070981715</v>
      </c>
      <c r="L215" s="21">
        <f>L195-Baseline!L195</f>
        <v>0.12102921622989005</v>
      </c>
      <c r="M215" s="21">
        <f>M195-Baseline!M195</f>
        <v>0.12420394130806045</v>
      </c>
      <c r="N215" s="21">
        <f>N195-Baseline!N195</f>
        <v>0.12748176678859124</v>
      </c>
      <c r="O215" s="21">
        <f>O195-Baseline!O195</f>
        <v>0.13087194443091565</v>
      </c>
      <c r="P215" s="21">
        <f>P195-Baseline!P195</f>
        <v>0.1343787841319779</v>
      </c>
      <c r="Q215" s="21">
        <f>Q195-Baseline!Q195</f>
        <v>0.13800677104628178</v>
      </c>
      <c r="R215" s="21">
        <f>R195-Baseline!R195</f>
        <v>0.14175739930570153</v>
      </c>
      <c r="S215" s="21">
        <f>S195-Baseline!S195</f>
        <v>0.14560543397632397</v>
      </c>
      <c r="T215" s="21">
        <f>T195-Baseline!T195</f>
        <v>0.14958742154934779</v>
      </c>
      <c r="U215" s="21">
        <f>U195-Baseline!U195</f>
        <v>0.15370853247098193</v>
      </c>
      <c r="V215" s="21">
        <f>V195-Baseline!V195</f>
        <v>0.15797415052059449</v>
      </c>
      <c r="W215" s="21">
        <f>W195-Baseline!W195</f>
        <v>0.16238987957605477</v>
      </c>
      <c r="X215" s="21">
        <f>X195-Baseline!X195</f>
        <v>0.16696154491946924</v>
      </c>
      <c r="Y215" s="21">
        <f>Y195-Baseline!Y195</f>
        <v>0.17169521488599404</v>
      </c>
      <c r="Z215" s="21">
        <f>Z195-Baseline!Z195</f>
        <v>0.17659721303378806</v>
      </c>
      <c r="AA215" s="21">
        <f>AA195-Baseline!AA195</f>
        <v>0.18167410457347177</v>
      </c>
      <c r="AB215" s="21">
        <f>AB195-Baseline!AB195</f>
        <v>0.18693274161126183</v>
      </c>
      <c r="AC215" s="21">
        <f>AC195-Baseline!AC195</f>
        <v>1.9225653475959064</v>
      </c>
      <c r="AD215" s="21">
        <f>AD195-Baseline!AD195</f>
        <v>1.9775331430229599</v>
      </c>
      <c r="AE215" s="21">
        <f>AE195-Baseline!AE195</f>
        <v>2.0341599375585773</v>
      </c>
      <c r="AF215" s="21">
        <f>AF195-Baseline!AF195</f>
        <v>2.0924058131388819</v>
      </c>
      <c r="AG215" s="21">
        <f>AG195-Baseline!AG195</f>
        <v>2.1522690177576607</v>
      </c>
      <c r="AH215" s="21">
        <f>AH195-Baseline!AH195</f>
        <v>2.2138055262674357</v>
      </c>
      <c r="AI215" s="21">
        <f>AI195-Baseline!AI195</f>
        <v>2.2771634861214025</v>
      </c>
      <c r="AJ215" s="21">
        <f>AJ195-Baseline!AJ195</f>
        <v>2.3537301546562333</v>
      </c>
      <c r="AK215" s="21">
        <f>AK195-Baseline!AK195</f>
        <v>2.432891579718131</v>
      </c>
      <c r="AL215" s="21">
        <f>AL195-Baseline!AL195</f>
        <v>2.5147485222248989</v>
      </c>
      <c r="AM215" s="21">
        <f>AM195-Baseline!AM195</f>
        <v>2.5830144631768519</v>
      </c>
      <c r="AN215" s="21">
        <f>AN195-Baseline!AN195</f>
        <v>2.6469484065018634</v>
      </c>
      <c r="AO215" s="21">
        <f>AO195-Baseline!AO195</f>
        <v>2.7132468597453112</v>
      </c>
      <c r="AP215" s="21">
        <f>AP195-Baseline!AP195</f>
        <v>2.7819981885419764</v>
      </c>
      <c r="AQ215" s="21">
        <f>AQ195-Baseline!AQ195</f>
        <v>2.8532945449912575</v>
      </c>
      <c r="AR215" s="21">
        <f>AR195-Baseline!AR195</f>
        <v>2.902813838470891</v>
      </c>
      <c r="AS215" s="21">
        <f>AS195-Baseline!AS195</f>
        <v>2.9021127635817692</v>
      </c>
      <c r="AT215" s="21">
        <f>AT195-Baseline!AT195</f>
        <v>2.9022545819166226</v>
      </c>
      <c r="AU215" s="21">
        <f>AU195-Baseline!AU195</f>
        <v>2.9032640669136072</v>
      </c>
      <c r="AV215" s="21">
        <f>AV195-Baseline!AV195</f>
        <v>2.8994867708665311</v>
      </c>
      <c r="AW215" s="21">
        <f>AW195-Baseline!AW195</f>
        <v>2.8843215412769752</v>
      </c>
      <c r="AX215" s="21">
        <f>AX195-Baseline!AX195</f>
        <v>2.8696522875003865</v>
      </c>
      <c r="AY215" s="21">
        <f>AY195-Baseline!AY195</f>
        <v>2.8554851589065322</v>
      </c>
      <c r="AZ215" s="21">
        <f>AZ195-Baseline!AZ195</f>
        <v>2.841825736186081</v>
      </c>
      <c r="BA215" s="21">
        <f>BA195-Baseline!BA195</f>
        <v>2.8286788666418659</v>
      </c>
      <c r="BB215" s="21">
        <f>BB195-Baseline!BB195</f>
        <v>76.591799063007656</v>
      </c>
    </row>
    <row r="216" spans="1:54" outlineLevel="2">
      <c r="A216" s="488"/>
      <c r="B216" s="150" t="s">
        <v>285</v>
      </c>
      <c r="C216" s="19"/>
      <c r="D216" s="135" t="s">
        <v>381</v>
      </c>
      <c r="E216" s="21">
        <f>E196-Baseline!E196</f>
        <v>0</v>
      </c>
      <c r="F216" s="21">
        <f>F196-Baseline!F196</f>
        <v>2.1729596218589387E-2</v>
      </c>
      <c r="G216" s="21">
        <f>G196-Baseline!G196</f>
        <v>2.6383681468924225E-2</v>
      </c>
      <c r="H216" s="21">
        <f>H196-Baseline!H196</f>
        <v>3.4638370071464086E-2</v>
      </c>
      <c r="I216" s="21">
        <f>I196-Baseline!I196</f>
        <v>4.1838969237096957E-2</v>
      </c>
      <c r="J216" s="21">
        <f>J196-Baseline!J196</f>
        <v>4.6339818990317472E-2</v>
      </c>
      <c r="K216" s="21">
        <f>K196-Baseline!K196</f>
        <v>4.6413514152272239E-2</v>
      </c>
      <c r="L216" s="21">
        <f>L196-Baseline!L196</f>
        <v>4.6500477243002436E-2</v>
      </c>
      <c r="M216" s="21">
        <f>M196-Baseline!M196</f>
        <v>4.5985239581400772E-2</v>
      </c>
      <c r="N216" s="21">
        <f>N196-Baseline!N196</f>
        <v>4.5380859984036626E-2</v>
      </c>
      <c r="O216" s="21">
        <f>O196-Baseline!O196</f>
        <v>4.4786945503406561E-2</v>
      </c>
      <c r="P216" s="21">
        <f>P196-Baseline!P196</f>
        <v>4.4203356956481699E-2</v>
      </c>
      <c r="Q216" s="21">
        <f>Q196-Baseline!Q196</f>
        <v>4.3629993008400869E-2</v>
      </c>
      <c r="R216" s="21">
        <f>R196-Baseline!R196</f>
        <v>4.3002938651790612E-2</v>
      </c>
      <c r="S216" s="21">
        <f>S196-Baseline!S196</f>
        <v>4.2375253732281126E-2</v>
      </c>
      <c r="T216" s="21">
        <f>T196-Baseline!T196</f>
        <v>4.1757129019233119E-2</v>
      </c>
      <c r="U216" s="21">
        <f>U196-Baseline!U196</f>
        <v>4.1148431488704951E-2</v>
      </c>
      <c r="V216" s="21">
        <f>V196-Baseline!V196</f>
        <v>4.0548994018761109E-2</v>
      </c>
      <c r="W216" s="21">
        <f>W196-Baseline!W196</f>
        <v>3.9958738993834952E-2</v>
      </c>
      <c r="X216" s="21">
        <f>X196-Baseline!X196</f>
        <v>3.9377519704647868E-2</v>
      </c>
      <c r="Y216" s="21">
        <f>Y196-Baseline!Y196</f>
        <v>3.8805208154826132E-2</v>
      </c>
      <c r="Z216" s="21">
        <f>Z196-Baseline!Z196</f>
        <v>3.8241694587686226E-2</v>
      </c>
      <c r="AA216" s="21">
        <f>AA196-Baseline!AA196</f>
        <v>3.7686869333968365E-2</v>
      </c>
      <c r="AB216" s="21">
        <f>AB196-Baseline!AB196</f>
        <v>3.7140591591141248E-2</v>
      </c>
      <c r="AC216" s="21">
        <f>AC196-Baseline!AC196</f>
        <v>0.36602780858990602</v>
      </c>
      <c r="AD216" s="21">
        <f>AD196-Baseline!AD196</f>
        <v>0.36073293777231186</v>
      </c>
      <c r="AE216" s="21">
        <f>AE196-Baseline!AE196</f>
        <v>0.35552036805019993</v>
      </c>
      <c r="AF216" s="21">
        <f>AF196-Baseline!AF196</f>
        <v>0.35038898262370433</v>
      </c>
      <c r="AG216" s="21">
        <f>AG196-Baseline!AG196</f>
        <v>0.34533773252465383</v>
      </c>
      <c r="AH216" s="21">
        <f>AH196-Baseline!AH196</f>
        <v>0.34036558973045161</v>
      </c>
      <c r="AI216" s="21">
        <f>AI196-Baseline!AI196</f>
        <v>0.33547155983638</v>
      </c>
      <c r="AJ216" s="21">
        <f>AJ196-Baseline!AJ196</f>
        <v>0.33135322682964596</v>
      </c>
      <c r="AK216" s="21">
        <f>AK196-Baseline!AK196</f>
        <v>0.32729245300805987</v>
      </c>
      <c r="AL216" s="21">
        <f>AL196-Baseline!AL196</f>
        <v>0.32328868758944029</v>
      </c>
      <c r="AM216" s="21">
        <f>AM196-Baseline!AM196</f>
        <v>0.31934143110216984</v>
      </c>
      <c r="AN216" s="21">
        <f>AN196-Baseline!AN196</f>
        <v>0.31545016621444422</v>
      </c>
      <c r="AO216" s="21">
        <f>AO196-Baseline!AO196</f>
        <v>0.31161439821085946</v>
      </c>
      <c r="AP216" s="21">
        <f>AP196-Baseline!AP196</f>
        <v>0.30783364071713937</v>
      </c>
      <c r="AQ216" s="21">
        <f>AQ196-Baseline!AQ196</f>
        <v>0.30410746681024925</v>
      </c>
      <c r="AR216" s="21">
        <f>AR196-Baseline!AR196</f>
        <v>0.30043539049205448</v>
      </c>
      <c r="AS216" s="21">
        <f>AS196-Baseline!AS196</f>
        <v>0.29681699669104988</v>
      </c>
      <c r="AT216" s="21">
        <f>AT196-Baseline!AT196</f>
        <v>0.29325184906144308</v>
      </c>
      <c r="AU216" s="21">
        <f>AU196-Baseline!AU196</f>
        <v>0.2897395781650085</v>
      </c>
      <c r="AV216" s="21">
        <f>AV196-Baseline!AV196</f>
        <v>0.28627976747155182</v>
      </c>
      <c r="AW216" s="21">
        <f>AW196-Baseline!AW196</f>
        <v>0.28287205225895073</v>
      </c>
      <c r="AX216" s="21">
        <f>AX196-Baseline!AX196</f>
        <v>0.27951609245571984</v>
      </c>
      <c r="AY216" s="21">
        <f>AY196-Baseline!AY196</f>
        <v>0.27621151285581536</v>
      </c>
      <c r="AZ216" s="21">
        <f>AZ196-Baseline!AZ196</f>
        <v>0.27295800883007781</v>
      </c>
      <c r="BA216" s="21">
        <f>BA196-Baseline!BA196</f>
        <v>0.2697552734180777</v>
      </c>
      <c r="BB216" s="21">
        <f>BB196-Baseline!BB196</f>
        <v>1.9436191915665759</v>
      </c>
    </row>
    <row r="217" spans="1:54" outlineLevel="2">
      <c r="A217" s="488"/>
      <c r="B217" s="150" t="s">
        <v>288</v>
      </c>
      <c r="C217" s="19"/>
      <c r="D217" s="135"/>
      <c r="E217" s="21">
        <f>E197-Baseline!E197</f>
        <v>0</v>
      </c>
      <c r="F217" s="21">
        <f>F197-Baseline!F197</f>
        <v>0.53130945719806766</v>
      </c>
      <c r="G217" s="21">
        <f>G197-Baseline!G197</f>
        <v>0.57516623958552104</v>
      </c>
      <c r="H217" s="21">
        <f>H197-Baseline!H197</f>
        <v>0.72617287558388099</v>
      </c>
      <c r="I217" s="21">
        <f>I197-Baseline!I197</f>
        <v>0.9581897360672782</v>
      </c>
      <c r="J217" s="21">
        <f>J197-Baseline!J197</f>
        <v>1.0024301365094495</v>
      </c>
      <c r="K217" s="21">
        <f>K197-Baseline!K197</f>
        <v>0.99302444898081976</v>
      </c>
      <c r="L217" s="21">
        <f>L197-Baseline!L197</f>
        <v>0.98390944451766194</v>
      </c>
      <c r="M217" s="21">
        <f>M197-Baseline!M197</f>
        <v>0.95917943015689033</v>
      </c>
      <c r="N217" s="21">
        <f>N197-Baseline!N197</f>
        <v>0.93273845852144088</v>
      </c>
      <c r="O217" s="21">
        <f>O197-Baseline!O197</f>
        <v>0.90718132131105111</v>
      </c>
      <c r="P217" s="21">
        <f>P197-Baseline!P197</f>
        <v>0.88247849957677005</v>
      </c>
      <c r="Q217" s="21">
        <f>Q197-Baseline!Q197</f>
        <v>0.85860147902109141</v>
      </c>
      <c r="R217" s="21">
        <f>R197-Baseline!R197</f>
        <v>0.83476030644040433</v>
      </c>
      <c r="S217" s="21">
        <f>S197-Baseline!S197</f>
        <v>0.8115956803256017</v>
      </c>
      <c r="T217" s="21">
        <f>T197-Baseline!T197</f>
        <v>0.78920678012255596</v>
      </c>
      <c r="U217" s="21">
        <f>U197-Baseline!U197</f>
        <v>0.7675677800333669</v>
      </c>
      <c r="V217" s="21">
        <f>V197-Baseline!V197</f>
        <v>0.74665373347691144</v>
      </c>
      <c r="W217" s="21">
        <f>W197-Baseline!W197</f>
        <v>0.72644054735709407</v>
      </c>
      <c r="X217" s="21">
        <f>X197-Baseline!X197</f>
        <v>0.70690495186106306</v>
      </c>
      <c r="Y217" s="21">
        <f>Y197-Baseline!Y197</f>
        <v>0.68802447155896473</v>
      </c>
      <c r="Z217" s="21">
        <f>Z197-Baseline!Z197</f>
        <v>0.66977739906559375</v>
      </c>
      <c r="AA217" s="21">
        <f>AA197-Baseline!AA197</f>
        <v>0.65214277319906255</v>
      </c>
      <c r="AB217" s="21">
        <f>AB197-Baseline!AB197</f>
        <v>0.63510034830360862</v>
      </c>
      <c r="AC217" s="21">
        <f>AC197-Baseline!AC197</f>
        <v>6.1863057374770261</v>
      </c>
      <c r="AD217" s="21">
        <f>AD197-Baseline!AD197</f>
        <v>6.0271456970499653</v>
      </c>
      <c r="AE217" s="21">
        <f>AE197-Baseline!AE197</f>
        <v>5.8733410591956652</v>
      </c>
      <c r="AF217" s="21">
        <f>AF197-Baseline!AF197</f>
        <v>5.7247157717637585</v>
      </c>
      <c r="AG217" s="21">
        <f>AG197-Baseline!AG197</f>
        <v>5.5810998578135589</v>
      </c>
      <c r="AH217" s="21">
        <f>AH197-Baseline!AH197</f>
        <v>5.4423291918076337</v>
      </c>
      <c r="AI217" s="21">
        <f>AI197-Baseline!AI197</f>
        <v>5.3082453088865407</v>
      </c>
      <c r="AJ217" s="21">
        <f>AJ197-Baseline!AJ197</f>
        <v>5.2038345227043532</v>
      </c>
      <c r="AK217" s="21">
        <f>AK197-Baseline!AK197</f>
        <v>5.1027137387260133</v>
      </c>
      <c r="AL217" s="21">
        <f>AL197-Baseline!AL197</f>
        <v>5.0047941959834183</v>
      </c>
      <c r="AM217" s="21">
        <f>AM197-Baseline!AM197</f>
        <v>4.9089249552775271</v>
      </c>
      <c r="AN217" s="21">
        <f>AN197-Baseline!AN197</f>
        <v>4.8156494410405219</v>
      </c>
      <c r="AO217" s="21">
        <f>AO197-Baseline!AO197</f>
        <v>4.7253210465126756</v>
      </c>
      <c r="AP217" s="21">
        <f>AP197-Baseline!AP197</f>
        <v>4.6378604078190548</v>
      </c>
      <c r="AQ217" s="21">
        <f>AQ197-Baseline!AQ197</f>
        <v>4.5531906645808782</v>
      </c>
      <c r="AR217" s="21">
        <f>AR197-Baseline!AR197</f>
        <v>4.4693453270922028</v>
      </c>
      <c r="AS217" s="21">
        <f>AS197-Baseline!AS197</f>
        <v>4.3841325423561308</v>
      </c>
      <c r="AT217" s="21">
        <f>AT197-Baseline!AT197</f>
        <v>4.3014794934209561</v>
      </c>
      <c r="AU217" s="21">
        <f>AU197-Baseline!AU197</f>
        <v>4.2213132944408356</v>
      </c>
      <c r="AV217" s="21">
        <f>AV197-Baseline!AV197</f>
        <v>4.143162062737602</v>
      </c>
      <c r="AW217" s="21">
        <f>AW197-Baseline!AW197</f>
        <v>4.0665077357410651</v>
      </c>
      <c r="AX217" s="21">
        <f>AX197-Baseline!AX197</f>
        <v>3.9921312041916019</v>
      </c>
      <c r="AY217" s="21">
        <f>AY197-Baseline!AY197</f>
        <v>3.916473124948241</v>
      </c>
      <c r="AZ217" s="21">
        <f>AZ197-Baseline!AZ197</f>
        <v>3.84182734200441</v>
      </c>
      <c r="BA217" s="21">
        <f>BA197-Baseline!BA197</f>
        <v>3.7694013399814397</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-1.4190348249936111</v>
      </c>
      <c r="F220" s="21">
        <f>F200-Baseline!F200</f>
        <v>-0.63217795662262333</v>
      </c>
      <c r="G220" s="21">
        <f>G200-Baseline!G200</f>
        <v>-0.87355548456542031</v>
      </c>
      <c r="H220" s="21">
        <f>H200-Baseline!H200</f>
        <v>-0.45503296533314774</v>
      </c>
      <c r="I220" s="21">
        <f>I200-Baseline!I200</f>
        <v>-0.41484550169317203</v>
      </c>
      <c r="J220" s="21">
        <f>J200-Baseline!J200</f>
        <v>0.81563582924850309</v>
      </c>
      <c r="K220" s="21">
        <f>K200-Baseline!K200</f>
        <v>0.83966527384620093</v>
      </c>
      <c r="L220" s="21">
        <f>L200-Baseline!L200</f>
        <v>0.8621051148311718</v>
      </c>
      <c r="M220" s="21">
        <f>M200-Baseline!M200</f>
        <v>0.86628751835553608</v>
      </c>
      <c r="N220" s="21">
        <f>N200-Baseline!N200</f>
        <v>0.8665096331836164</v>
      </c>
      <c r="O220" s="21">
        <f>O200-Baseline!O200</f>
        <v>0.86611093173689824</v>
      </c>
      <c r="P220" s="21">
        <f>P200-Baseline!P200</f>
        <v>0.86491206387712261</v>
      </c>
      <c r="Q220" s="21">
        <f>Q200-Baseline!Q200</f>
        <v>0.86298975545292933</v>
      </c>
      <c r="R220" s="21">
        <f>R200-Baseline!R200</f>
        <v>0.85986357799169788</v>
      </c>
      <c r="S220" s="21">
        <f>S200-Baseline!S200</f>
        <v>0.85577569137338028</v>
      </c>
      <c r="T220" s="21">
        <f>T200-Baseline!T200</f>
        <v>0.85119851916310019</v>
      </c>
      <c r="U220" s="21">
        <f>U200-Baseline!U200</f>
        <v>0.84619146361657549</v>
      </c>
      <c r="V220" s="21">
        <f>V200-Baseline!V200</f>
        <v>0.84110006181367414</v>
      </c>
      <c r="W220" s="21">
        <f>W200-Baseline!W200</f>
        <v>0.83540130738959917</v>
      </c>
      <c r="X220" s="21">
        <f>X200-Baseline!X200</f>
        <v>0.82972789475932451</v>
      </c>
      <c r="Y220" s="21">
        <f>Y200-Baseline!Y200</f>
        <v>0.82353590228232409</v>
      </c>
      <c r="Z220" s="21">
        <f>Z200-Baseline!Z200</f>
        <v>0.81746755013240424</v>
      </c>
      <c r="AA220" s="21">
        <f>AA200-Baseline!AA200</f>
        <v>0.8112671164674472</v>
      </c>
      <c r="AB220" s="21">
        <f>AB200-Baseline!AB200</f>
        <v>0.80497356438701217</v>
      </c>
      <c r="AC220" s="21">
        <f>AC200-Baseline!AC200</f>
        <v>7.9855093722692487</v>
      </c>
      <c r="AD220" s="21">
        <f>AD200-Baseline!AD200</f>
        <v>7.8600723040870975</v>
      </c>
      <c r="AE220" s="21">
        <f>AE200-Baseline!AE200</f>
        <v>7.7414953728855238</v>
      </c>
      <c r="AF220" s="21">
        <f>AF200-Baseline!AF200</f>
        <v>7.6292182452411268</v>
      </c>
      <c r="AG220" s="21">
        <f>AG200-Baseline!AG200</f>
        <v>7.5231432548172208</v>
      </c>
      <c r="AH220" s="21">
        <f>AH200-Baseline!AH200</f>
        <v>7.4231930559395849</v>
      </c>
      <c r="AI220" s="21">
        <f>AI200-Baseline!AI200</f>
        <v>7.3293233833663649</v>
      </c>
      <c r="AJ220" s="21">
        <f>AJ200-Baseline!AJ200</f>
        <v>7.2756216158504614</v>
      </c>
      <c r="AK220" s="21">
        <f>AK200-Baseline!AK200</f>
        <v>7.2270950495003845</v>
      </c>
      <c r="AL220" s="21">
        <f>AL200-Baseline!AL200</f>
        <v>7.1837444838414299</v>
      </c>
      <c r="AM220" s="21">
        <f>AM200-Baseline!AM200</f>
        <v>7.132412097280465</v>
      </c>
      <c r="AN220" s="21">
        <f>AN200-Baseline!AN200</f>
        <v>7.0804879529323017</v>
      </c>
      <c r="AO220" s="21">
        <f>AO200-Baseline!AO200</f>
        <v>7.03326039134474</v>
      </c>
      <c r="AP220" s="21">
        <f>AP200-Baseline!AP200</f>
        <v>6.990711912246752</v>
      </c>
      <c r="AQ220" s="21">
        <f>AQ200-Baseline!AQ200</f>
        <v>6.952831780990202</v>
      </c>
      <c r="AR220" s="21">
        <f>AR200-Baseline!AR200</f>
        <v>6.8998020386941477</v>
      </c>
      <c r="AS220" s="21">
        <f>AS200-Baseline!AS200</f>
        <v>6.8086197750606061</v>
      </c>
      <c r="AT220" s="21">
        <f>AT200-Baseline!AT200</f>
        <v>6.7207108655275221</v>
      </c>
      <c r="AU220" s="21">
        <f>AU200-Baseline!AU200</f>
        <v>6.6360174670549981</v>
      </c>
      <c r="AV220" s="21">
        <f>AV200-Baseline!AV200</f>
        <v>6.5499291336461667</v>
      </c>
      <c r="AW220" s="21">
        <f>AW200-Baseline!AW200</f>
        <v>6.4571104839399709</v>
      </c>
      <c r="AX220" s="21">
        <f>AX200-Baseline!AX200</f>
        <v>6.3670374614162242</v>
      </c>
      <c r="AY220" s="21">
        <f>AY200-Baseline!AY200</f>
        <v>6.2761522988950631</v>
      </c>
      <c r="AZ220" s="21">
        <f>AZ200-Baseline!AZ200</f>
        <v>6.1867501362844735</v>
      </c>
      <c r="BA220" s="21">
        <f>BA200-Baseline!BA200</f>
        <v>6.1000392807868735</v>
      </c>
      <c r="BB220" s="21">
        <f>BB200-Baseline!BB200</f>
        <v>68.560991658333464</v>
      </c>
    </row>
    <row r="221" spans="1:54" outlineLevel="2">
      <c r="A221" s="488"/>
      <c r="B221" s="150" t="s">
        <v>490</v>
      </c>
      <c r="C221" s="19"/>
      <c r="D221" s="135" t="s">
        <v>381</v>
      </c>
      <c r="E221" s="21">
        <f>E201-Baseline!E201</f>
        <v>-1.4190348191793767</v>
      </c>
      <c r="F221" s="21">
        <f>F201-Baseline!F201</f>
        <v>-0.64764550121186026</v>
      </c>
      <c r="G221" s="21">
        <f>G201-Baseline!G201</f>
        <v>-0.89237695152564456</v>
      </c>
      <c r="H221" s="21">
        <f>H201-Baseline!H201</f>
        <v>-0.48224982639364278</v>
      </c>
      <c r="I221" s="21">
        <f>I201-Baseline!I201</f>
        <v>-0.45218941729334805</v>
      </c>
      <c r="J221" s="21">
        <f>J201-Baseline!J201</f>
        <v>0.77721060494350169</v>
      </c>
      <c r="K221" s="21">
        <f>K201-Baseline!K201</f>
        <v>0.80039695489731244</v>
      </c>
      <c r="L221" s="21">
        <f>L201-Baseline!L201</f>
        <v>0.82172397636328842</v>
      </c>
      <c r="M221" s="21">
        <f>M201-Baseline!M201</f>
        <v>0.82478626558565971</v>
      </c>
      <c r="N221" s="21">
        <f>N201-Baseline!N201</f>
        <v>0.82413522581470211</v>
      </c>
      <c r="O221" s="21">
        <f>O201-Baseline!O201</f>
        <v>0.82258393879369684</v>
      </c>
      <c r="P221" s="21">
        <f>P201-Baseline!P201</f>
        <v>0.82021325010194346</v>
      </c>
      <c r="Q221" s="21">
        <f>Q201-Baseline!Q201</f>
        <v>0.81709937932715437</v>
      </c>
      <c r="R221" s="21">
        <f>R201-Baseline!R201</f>
        <v>0.81248655691434823</v>
      </c>
      <c r="S221" s="21">
        <f>S201-Baseline!S201</f>
        <v>0.80715309340185293</v>
      </c>
      <c r="T221" s="21">
        <f>T201-Baseline!T201</f>
        <v>0.8013083691220757</v>
      </c>
      <c r="U221" s="21">
        <f>U201-Baseline!U201</f>
        <v>0.79501124084972474</v>
      </c>
      <c r="V221" s="21">
        <f>V201-Baseline!V201</f>
        <v>0.78831702501031486</v>
      </c>
      <c r="W221" s="21">
        <f>W201-Baseline!W201</f>
        <v>0.78127781733208757</v>
      </c>
      <c r="X221" s="21">
        <f>X201-Baseline!X201</f>
        <v>0.77394251374980705</v>
      </c>
      <c r="Y221" s="21">
        <f>Y201-Baseline!Y201</f>
        <v>0.7663570773670747</v>
      </c>
      <c r="Z221" s="21">
        <f>Z201-Baseline!Z201</f>
        <v>0.75856470655432684</v>
      </c>
      <c r="AA221" s="21">
        <f>AA201-Baseline!AA201</f>
        <v>0.75060597011053876</v>
      </c>
      <c r="AB221" s="21">
        <f>AB201-Baseline!AB201</f>
        <v>0.74251893666291302</v>
      </c>
      <c r="AC221" s="21">
        <f>AC201-Baseline!AC201</f>
        <v>7.3429816535848431</v>
      </c>
      <c r="AD221" s="21">
        <f>AD201-Baseline!AD201</f>
        <v>7.1989651321073893</v>
      </c>
      <c r="AE221" s="21">
        <f>AE201-Baseline!AE201</f>
        <v>7.0609982453193751</v>
      </c>
      <c r="AF221" s="21">
        <f>AF201-Baseline!AF201</f>
        <v>6.9288920187342029</v>
      </c>
      <c r="AG221" s="21">
        <f>AG201-Baseline!AG201</f>
        <v>6.8024763937999992</v>
      </c>
      <c r="AH221" s="21">
        <f>AH201-Baseline!AH201</f>
        <v>6.681606452715414</v>
      </c>
      <c r="AI221" s="21">
        <f>AI201-Baseline!AI201</f>
        <v>6.5661737522858346</v>
      </c>
      <c r="AJ221" s="21">
        <f>AJ201-Baseline!AJ201</f>
        <v>6.4864649324595405</v>
      </c>
      <c r="AK221" s="21">
        <f>AK201-Baseline!AK201</f>
        <v>6.4110660144207685</v>
      </c>
      <c r="AL221" s="21">
        <f>AL201-Baseline!AL201</f>
        <v>6.3399242736899737</v>
      </c>
      <c r="AM221" s="21">
        <f>AM201-Baseline!AM201</f>
        <v>6.2653449292765302</v>
      </c>
      <c r="AN221" s="21">
        <f>AN201-Baseline!AN201</f>
        <v>6.1916180172132158</v>
      </c>
      <c r="AO221" s="21">
        <f>AO201-Baseline!AO201</f>
        <v>6.1217873114752024</v>
      </c>
      <c r="AP221" s="21">
        <f>AP201-Baseline!AP201</f>
        <v>6.0558043657016043</v>
      </c>
      <c r="AQ221" s="21">
        <f>AQ201-Baseline!AQ201</f>
        <v>5.9936246475256141</v>
      </c>
      <c r="AR221" s="21">
        <f>AR201-Baseline!AR201</f>
        <v>5.9236095939160194</v>
      </c>
      <c r="AS221" s="21">
        <f>AS201-Baseline!AS201</f>
        <v>5.8323331758780128</v>
      </c>
      <c r="AT221" s="21">
        <f>AT201-Baseline!AT201</f>
        <v>5.7440544369217221</v>
      </c>
      <c r="AU221" s="21">
        <f>AU201-Baseline!AU201</f>
        <v>5.6587063519667993</v>
      </c>
      <c r="AV221" s="21">
        <f>AV201-Baseline!AV201</f>
        <v>5.5735819338423767</v>
      </c>
      <c r="AW221" s="21">
        <f>AW201-Baseline!AW201</f>
        <v>5.4855707158642915</v>
      </c>
      <c r="AX221" s="21">
        <f>AX201-Baseline!AX201</f>
        <v>5.4001477489089709</v>
      </c>
      <c r="AY221" s="21">
        <f>AY201-Baseline!AY201</f>
        <v>5.3137526802306354</v>
      </c>
      <c r="AZ221" s="21">
        <f>AZ201-Baseline!AZ201</f>
        <v>5.2286783066981997</v>
      </c>
      <c r="BA221" s="21">
        <f>BA201-Baseline!BA201</f>
        <v>5.1461308902868765</v>
      </c>
      <c r="BB221" s="21">
        <f>BB201-Baseline!BB201</f>
        <v>42.725003707948702</v>
      </c>
    </row>
    <row r="222" spans="1:54" outlineLevel="2">
      <c r="A222" s="489"/>
      <c r="B222" s="150" t="s">
        <v>491</v>
      </c>
      <c r="C222" s="19"/>
      <c r="D222" s="135" t="s">
        <v>381</v>
      </c>
      <c r="E222" s="21">
        <f>E202-Baseline!E202</f>
        <v>-1.4190348308447156</v>
      </c>
      <c r="F222" s="21">
        <f>F202-Baseline!F202</f>
        <v>-0.61676861886490641</v>
      </c>
      <c r="G222" s="21">
        <f>G202-Baseline!G202</f>
        <v>-0.85471274738970493</v>
      </c>
      <c r="H222" s="21">
        <f>H202-Baseline!H202</f>
        <v>-0.42763086292978514</v>
      </c>
      <c r="I222" s="21">
        <f>I202-Baseline!I202</f>
        <v>-0.37750949768811992</v>
      </c>
      <c r="J222" s="21">
        <f>J202-Baseline!J202</f>
        <v>0.85382743049869525</v>
      </c>
      <c r="K222" s="21">
        <f>K202-Baseline!K202</f>
        <v>0.87901503537052506</v>
      </c>
      <c r="L222" s="21">
        <f>L202-Baseline!L202</f>
        <v>0.90241012051654934</v>
      </c>
      <c r="M222" s="21">
        <f>M202-Baseline!M202</f>
        <v>0.90758889311567614</v>
      </c>
      <c r="N222" s="21">
        <f>N202-Baseline!N202</f>
        <v>0.90912307033164375</v>
      </c>
      <c r="O222" s="21">
        <f>O202-Baseline!O202</f>
        <v>0.90983190174764061</v>
      </c>
      <c r="P222" s="21">
        <f>P202-Baseline!P202</f>
        <v>0.90979910619891413</v>
      </c>
      <c r="Q222" s="21">
        <f>Q202-Baseline!Q202</f>
        <v>0.90910389335800801</v>
      </c>
      <c r="R222" s="21">
        <f>R202-Baseline!R202</f>
        <v>0.90699148978481503</v>
      </c>
      <c r="S222" s="21">
        <f>S202-Baseline!S202</f>
        <v>0.9042233827100965</v>
      </c>
      <c r="T222" s="21">
        <f>T202-Baseline!T202</f>
        <v>0.90103331681222087</v>
      </c>
      <c r="U222" s="21">
        <f>U202-Baseline!U202</f>
        <v>0.89748359583991544</v>
      </c>
      <c r="V222" s="21">
        <f>V202-Baseline!V202</f>
        <v>0.89363312534772099</v>
      </c>
      <c r="W222" s="21">
        <f>W202-Baseline!W202</f>
        <v>0.88953773704945682</v>
      </c>
      <c r="X222" s="21">
        <f>X202-Baseline!X202</f>
        <v>0.88525021036278773</v>
      </c>
      <c r="Y222" s="21">
        <f>Y202-Baseline!Y202</f>
        <v>0.88082055395773828</v>
      </c>
      <c r="Z222" s="21">
        <f>Z202-Baseline!Z202</f>
        <v>0.87629618190001501</v>
      </c>
      <c r="AA222" s="21">
        <f>AA202-Baseline!AA202</f>
        <v>0.8717220398364951</v>
      </c>
      <c r="AB222" s="21">
        <f>AB202-Baseline!AB202</f>
        <v>0.86714076440375543</v>
      </c>
      <c r="AC222" s="21">
        <f>AC202-Baseline!AC202</f>
        <v>8.6246918853215107</v>
      </c>
      <c r="AD222" s="21">
        <f>AD202-Baseline!AD202</f>
        <v>8.5173205608025313</v>
      </c>
      <c r="AE222" s="21">
        <f>AE202-Baseline!AE202</f>
        <v>8.4171048703804416</v>
      </c>
      <c r="AF222" s="21">
        <f>AF202-Baseline!AF202</f>
        <v>8.3238292275266588</v>
      </c>
      <c r="AG222" s="21">
        <f>AG202-Baseline!AG202</f>
        <v>8.2373224056630505</v>
      </c>
      <c r="AH222" s="21">
        <f>AH202-Baseline!AH202</f>
        <v>8.1574768035915497</v>
      </c>
      <c r="AI222" s="21">
        <f>AI202-Baseline!AI202</f>
        <v>8.0842827430699344</v>
      </c>
      <c r="AJ222" s="21">
        <f>AJ202-Baseline!AJ202</f>
        <v>8.0556183689379708</v>
      </c>
      <c r="AK222" s="21">
        <f>AK202-Baseline!AK202</f>
        <v>8.0329937342774826</v>
      </c>
      <c r="AL222" s="21">
        <f>AL202-Baseline!AL202</f>
        <v>8.0164232885548472</v>
      </c>
      <c r="AM222" s="21">
        <f>AM202-Baseline!AM202</f>
        <v>7.9873545714476393</v>
      </c>
      <c r="AN222" s="21">
        <f>AN202-Baseline!AN202</f>
        <v>7.9562502882720025</v>
      </c>
      <c r="AO222" s="21">
        <f>AO202-Baseline!AO202</f>
        <v>7.9306185513671608</v>
      </c>
      <c r="AP222" s="21">
        <f>AP202-Baseline!AP202</f>
        <v>7.9104698247957685</v>
      </c>
      <c r="AQ222" s="21">
        <f>AQ202-Baseline!AQ202</f>
        <v>7.8958210109239246</v>
      </c>
      <c r="AR222" s="21">
        <f>AR202-Baseline!AR202</f>
        <v>7.85881881963833</v>
      </c>
      <c r="AS222" s="21">
        <f>AS202-Baseline!AS202</f>
        <v>7.7670750183437036</v>
      </c>
      <c r="AT222" s="21">
        <f>AT202-Baseline!AT202</f>
        <v>7.6788908249467482</v>
      </c>
      <c r="AU222" s="21">
        <f>AU202-Baseline!AU202</f>
        <v>7.5942157299925839</v>
      </c>
      <c r="AV222" s="21">
        <f>AV202-Baseline!AV202</f>
        <v>7.5065731145059829</v>
      </c>
      <c r="AW222" s="21">
        <f>AW202-Baseline!AW202</f>
        <v>7.408451743470323</v>
      </c>
      <c r="AX222" s="21">
        <f>AX202-Baseline!AX202</f>
        <v>7.3132492739993467</v>
      </c>
      <c r="AY222" s="21">
        <f>AY202-Baseline!AY202</f>
        <v>7.217409452927086</v>
      </c>
      <c r="AZ222" s="21">
        <f>AZ202-Baseline!AZ202</f>
        <v>7.1232287975829536</v>
      </c>
      <c r="BA222" s="21">
        <f>BA202-Baseline!BA202</f>
        <v>7.0319168014773794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-1.4190348249936111</v>
      </c>
      <c r="F224" s="21">
        <f>F204-Baseline!F204</f>
        <v>-2.0512127816162327</v>
      </c>
      <c r="G224" s="21">
        <f>G204-Baseline!G204</f>
        <v>-2.9247682661816512</v>
      </c>
      <c r="H224" s="21">
        <f>H204-Baseline!H204</f>
        <v>-3.3798012315147972</v>
      </c>
      <c r="I224" s="21">
        <f>I204-Baseline!I204</f>
        <v>-3.7946467332079692</v>
      </c>
      <c r="J224" s="21">
        <f>J204-Baseline!J204</f>
        <v>-2.9790109039594697</v>
      </c>
      <c r="K224" s="21">
        <f>K204-Baseline!K204</f>
        <v>-2.1393456301132687</v>
      </c>
      <c r="L224" s="21">
        <f>L204-Baseline!L204</f>
        <v>-1.277240515282088</v>
      </c>
      <c r="M224" s="21">
        <f>M204-Baseline!M204</f>
        <v>-0.41095299692655374</v>
      </c>
      <c r="N224" s="21">
        <f>N204-Baseline!N204</f>
        <v>0.45555663625707155</v>
      </c>
      <c r="O224" s="21">
        <f>O204-Baseline!O204</f>
        <v>1.3216675679939698</v>
      </c>
      <c r="P224" s="21">
        <f>P204-Baseline!P204</f>
        <v>2.1865796318710977</v>
      </c>
      <c r="Q224" s="21">
        <f>Q204-Baseline!Q204</f>
        <v>3.049569387324027</v>
      </c>
      <c r="R224" s="21">
        <f>R204-Baseline!R204</f>
        <v>3.909432965315716</v>
      </c>
      <c r="S224" s="21">
        <f>S204-Baseline!S204</f>
        <v>4.7652086566890972</v>
      </c>
      <c r="T224" s="21">
        <f>T204-Baseline!T204</f>
        <v>5.6164071758521885</v>
      </c>
      <c r="U224" s="21">
        <f>U204-Baseline!U204</f>
        <v>6.46259863946878</v>
      </c>
      <c r="V224" s="21">
        <f>V204-Baseline!V204</f>
        <v>7.3036987012824568</v>
      </c>
      <c r="W224" s="21">
        <f>W204-Baseline!W204</f>
        <v>8.1391000086720737</v>
      </c>
      <c r="X224" s="21">
        <f>X204-Baseline!X204</f>
        <v>8.9688279034313894</v>
      </c>
      <c r="Y224" s="21">
        <f>Y204-Baseline!Y204</f>
        <v>9.7923638057137055</v>
      </c>
      <c r="Z224" s="21">
        <f>Z204-Baseline!Z204</f>
        <v>10.609831355846097</v>
      </c>
      <c r="AA224" s="21">
        <f>AA204-Baseline!AA204</f>
        <v>11.421098472313531</v>
      </c>
      <c r="AB224" s="21">
        <f>AB204-Baseline!AB204</f>
        <v>12.226072036700543</v>
      </c>
      <c r="AC224" s="21">
        <f>AC204-Baseline!AC204</f>
        <v>20.211581408969778</v>
      </c>
      <c r="AD224" s="21">
        <f>AD204-Baseline!AD204</f>
        <v>28.071653713056833</v>
      </c>
      <c r="AE224" s="21">
        <f>AE204-Baseline!AE204</f>
        <v>35.813149085942371</v>
      </c>
      <c r="AF224" s="21">
        <f>AF204-Baseline!AF204</f>
        <v>43.442367331183505</v>
      </c>
      <c r="AG224" s="21">
        <f>AG204-Baseline!AG204</f>
        <v>50.965510586000732</v>
      </c>
      <c r="AH224" s="21">
        <f>AH204-Baseline!AH204</f>
        <v>58.38870364194031</v>
      </c>
      <c r="AI224" s="21">
        <f>AI204-Baseline!AI204</f>
        <v>65.718027025306696</v>
      </c>
      <c r="AJ224" s="21">
        <f>AJ204-Baseline!AJ204</f>
        <v>72.993648641157165</v>
      </c>
      <c r="AK224" s="21">
        <f>AK204-Baseline!AK204</f>
        <v>80.220743690657628</v>
      </c>
      <c r="AL224" s="21">
        <f>AL204-Baseline!AL204</f>
        <v>87.404488174499079</v>
      </c>
      <c r="AM224" s="21">
        <f>AM204-Baseline!AM204</f>
        <v>94.536900271779587</v>
      </c>
      <c r="AN224" s="21">
        <f>AN204-Baseline!AN204</f>
        <v>101.61738822471193</v>
      </c>
      <c r="AO224" s="21">
        <f>AO204-Baseline!AO204</f>
        <v>108.65064861605674</v>
      </c>
      <c r="AP224" s="21">
        <f>AP204-Baseline!AP204</f>
        <v>115.64136052830338</v>
      </c>
      <c r="AQ224" s="21">
        <f>AQ204-Baseline!AQ204</f>
        <v>122.59419230929359</v>
      </c>
      <c r="AR224" s="21">
        <f>AR204-Baseline!AR204</f>
        <v>129.49399434798784</v>
      </c>
      <c r="AS224" s="21">
        <f>AS204-Baseline!AS204</f>
        <v>136.30261412304844</v>
      </c>
      <c r="AT224" s="21">
        <f>AT204-Baseline!AT204</f>
        <v>143.02332498857595</v>
      </c>
      <c r="AU224" s="21">
        <f>AU204-Baseline!AU204</f>
        <v>149.65934245563085</v>
      </c>
      <c r="AV224" s="21">
        <f>AV204-Baseline!AV204</f>
        <v>156.20927158927702</v>
      </c>
      <c r="AW224" s="21">
        <f>AW204-Baseline!AW204</f>
        <v>162.66638207321716</v>
      </c>
      <c r="AX224" s="21">
        <f>AX204-Baseline!AX204</f>
        <v>169.03341953463337</v>
      </c>
      <c r="AY224" s="21">
        <f>AY204-Baseline!AY204</f>
        <v>175.30957183352848</v>
      </c>
      <c r="AZ224" s="21">
        <f>AZ204-Baseline!AZ204</f>
        <v>181.49632196981293</v>
      </c>
      <c r="BA224" s="21">
        <f>BA204-Baseline!BA204</f>
        <v>187.59636125059978</v>
      </c>
      <c r="BB224" s="21">
        <f>BB204-Baseline!BB204</f>
        <v>256.15735290893326</v>
      </c>
    </row>
    <row r="225" spans="1:54" outlineLevel="2">
      <c r="A225" s="488"/>
      <c r="B225" s="150" t="s">
        <v>490</v>
      </c>
      <c r="C225" s="19"/>
      <c r="D225" s="135" t="s">
        <v>381</v>
      </c>
      <c r="E225" s="21">
        <f>E205-Baseline!E205</f>
        <v>-1.4190348191793767</v>
      </c>
      <c r="F225" s="21">
        <f>F205-Baseline!F205</f>
        <v>-2.0666803203912369</v>
      </c>
      <c r="G225" s="21">
        <f>G205-Baseline!G205</f>
        <v>-2.9590572719168797</v>
      </c>
      <c r="H225" s="21">
        <f>H205-Baseline!H205</f>
        <v>-3.4413070983105207</v>
      </c>
      <c r="I225" s="21">
        <f>I205-Baseline!I205</f>
        <v>-3.8934965156038643</v>
      </c>
      <c r="J225" s="21">
        <f>J205-Baseline!J205</f>
        <v>-3.1162859106603662</v>
      </c>
      <c r="K225" s="21">
        <f>K205-Baseline!K205</f>
        <v>-2.3158889557630502</v>
      </c>
      <c r="L225" s="21">
        <f>L205-Baseline!L205</f>
        <v>-1.4941649793997556</v>
      </c>
      <c r="M225" s="21">
        <f>M205-Baseline!M205</f>
        <v>-0.66937871381409764</v>
      </c>
      <c r="N225" s="21">
        <f>N205-Baseline!N205</f>
        <v>0.1547565120006027</v>
      </c>
      <c r="O225" s="21">
        <f>O205-Baseline!O205</f>
        <v>0.97734045079430132</v>
      </c>
      <c r="P225" s="21">
        <f>P205-Baseline!P205</f>
        <v>1.7975537008962448</v>
      </c>
      <c r="Q225" s="21">
        <f>Q205-Baseline!Q205</f>
        <v>2.6146530802233912</v>
      </c>
      <c r="R225" s="21">
        <f>R205-Baseline!R205</f>
        <v>3.4271396371377421</v>
      </c>
      <c r="S225" s="21">
        <f>S205-Baseline!S205</f>
        <v>4.2342927305396074</v>
      </c>
      <c r="T225" s="21">
        <f>T205-Baseline!T205</f>
        <v>5.035601099661676</v>
      </c>
      <c r="U225" s="21">
        <f>U205-Baseline!U205</f>
        <v>5.8306123405113937</v>
      </c>
      <c r="V225" s="21">
        <f>V205-Baseline!V205</f>
        <v>6.6189293655217227</v>
      </c>
      <c r="W225" s="21">
        <f>W205-Baseline!W205</f>
        <v>7.400207182853805</v>
      </c>
      <c r="X225" s="21">
        <f>X205-Baseline!X205</f>
        <v>8.1741496966036209</v>
      </c>
      <c r="Y225" s="21">
        <f>Y205-Baseline!Y205</f>
        <v>8.9405067739706965</v>
      </c>
      <c r="Z225" s="21">
        <f>Z205-Baseline!Z205</f>
        <v>9.6990714805250207</v>
      </c>
      <c r="AA225" s="21">
        <f>AA205-Baseline!AA205</f>
        <v>10.449677450635562</v>
      </c>
      <c r="AB225" s="21">
        <f>AB205-Baseline!AB205</f>
        <v>11.19219638729848</v>
      </c>
      <c r="AC225" s="21">
        <f>AC205-Baseline!AC205</f>
        <v>18.535178040883352</v>
      </c>
      <c r="AD225" s="21">
        <f>AD205-Baseline!AD205</f>
        <v>25.734143172990741</v>
      </c>
      <c r="AE225" s="21">
        <f>AE205-Baseline!AE205</f>
        <v>32.795141418310124</v>
      </c>
      <c r="AF225" s="21">
        <f>AF205-Baseline!AF205</f>
        <v>39.724033437044341</v>
      </c>
      <c r="AG225" s="21">
        <f>AG205-Baseline!AG205</f>
        <v>46.526509830844304</v>
      </c>
      <c r="AH225" s="21">
        <f>AH205-Baseline!AH205</f>
        <v>53.208116283559718</v>
      </c>
      <c r="AI225" s="21">
        <f>AI205-Baseline!AI205</f>
        <v>59.774290035845581</v>
      </c>
      <c r="AJ225" s="21">
        <f>AJ205-Baseline!AJ205</f>
        <v>66.260754968305093</v>
      </c>
      <c r="AK225" s="21">
        <f>AK205-Baseline!AK205</f>
        <v>72.671820982725876</v>
      </c>
      <c r="AL225" s="21">
        <f>AL205-Baseline!AL205</f>
        <v>79.01174525641585</v>
      </c>
      <c r="AM225" s="21">
        <f>AM205-Baseline!AM205</f>
        <v>85.277090185692373</v>
      </c>
      <c r="AN225" s="21">
        <f>AN205-Baseline!AN205</f>
        <v>91.468708202905646</v>
      </c>
      <c r="AO225" s="21">
        <f>AO205-Baseline!AO205</f>
        <v>97.590495514380791</v>
      </c>
      <c r="AP225" s="21">
        <f>AP205-Baseline!AP205</f>
        <v>103.64629988008232</v>
      </c>
      <c r="AQ225" s="21">
        <f>AQ205-Baseline!AQ205</f>
        <v>109.63992452760795</v>
      </c>
      <c r="AR225" s="21">
        <f>AR205-Baseline!AR205</f>
        <v>115.56353412152396</v>
      </c>
      <c r="AS225" s="21">
        <f>AS205-Baseline!AS205</f>
        <v>121.39586729740199</v>
      </c>
      <c r="AT225" s="21">
        <f>AT205-Baseline!AT205</f>
        <v>127.13992173432371</v>
      </c>
      <c r="AU225" s="21">
        <f>AU205-Baseline!AU205</f>
        <v>132.79862808629048</v>
      </c>
      <c r="AV225" s="21">
        <f>AV205-Baseline!AV205</f>
        <v>138.3722100201328</v>
      </c>
      <c r="AW225" s="21">
        <f>AW205-Baseline!AW205</f>
        <v>143.85778073599715</v>
      </c>
      <c r="AX225" s="21">
        <f>AX205-Baseline!AX205</f>
        <v>149.25792848490619</v>
      </c>
      <c r="AY225" s="21">
        <f>AY205-Baseline!AY205</f>
        <v>154.57168116513685</v>
      </c>
      <c r="AZ225" s="21">
        <f>AZ205-Baseline!AZ205</f>
        <v>159.80035947183512</v>
      </c>
      <c r="BA225" s="21">
        <f>BA205-Baseline!BA205</f>
        <v>164.94649036212218</v>
      </c>
      <c r="BB225" s="21">
        <f>BB205-Baseline!BB205</f>
        <v>207.67149407007082</v>
      </c>
    </row>
    <row r="226" spans="1:54" outlineLevel="2">
      <c r="A226" s="489"/>
      <c r="B226" s="150" t="s">
        <v>491</v>
      </c>
      <c r="C226" s="19"/>
      <c r="D226" s="135" t="s">
        <v>381</v>
      </c>
      <c r="E226" s="21">
        <f>E206-Baseline!E206</f>
        <v>-1.4190348308447156</v>
      </c>
      <c r="F226" s="21">
        <f>F206-Baseline!F206</f>
        <v>-2.035803449709622</v>
      </c>
      <c r="G226" s="21">
        <f>G206-Baseline!G206</f>
        <v>-2.8905161970993234</v>
      </c>
      <c r="H226" s="21">
        <f>H206-Baseline!H206</f>
        <v>-3.318147060029105</v>
      </c>
      <c r="I226" s="21">
        <f>I206-Baseline!I206</f>
        <v>-3.6956565577172285</v>
      </c>
      <c r="J226" s="21">
        <f>J206-Baseline!J206</f>
        <v>-2.8418291272185314</v>
      </c>
      <c r="K226" s="21">
        <f>K206-Baseline!K206</f>
        <v>-1.9628140918480028</v>
      </c>
      <c r="L226" s="21">
        <f>L206-Baseline!L206</f>
        <v>-1.0604039713314535</v>
      </c>
      <c r="M226" s="21">
        <f>M206-Baseline!M206</f>
        <v>-0.15281507821578089</v>
      </c>
      <c r="N226" s="21">
        <f>N206-Baseline!N206</f>
        <v>0.75630799211586464</v>
      </c>
      <c r="O226" s="21">
        <f>O206-Baseline!O206</f>
        <v>1.6661398938635159</v>
      </c>
      <c r="P226" s="21">
        <f>P206-Baseline!P206</f>
        <v>2.5759390000624336</v>
      </c>
      <c r="Q226" s="21">
        <f>Q206-Baseline!Q206</f>
        <v>3.4850428934204416</v>
      </c>
      <c r="R226" s="21">
        <f>R206-Baseline!R206</f>
        <v>4.3920343832052708</v>
      </c>
      <c r="S226" s="21">
        <f>S206-Baseline!S206</f>
        <v>5.2962577659153567</v>
      </c>
      <c r="T226" s="21">
        <f>T206-Baseline!T206</f>
        <v>6.1972910827275598</v>
      </c>
      <c r="U226" s="21">
        <f>U206-Baseline!U206</f>
        <v>7.0947746785674894</v>
      </c>
      <c r="V226" s="21">
        <f>V206-Baseline!V206</f>
        <v>7.9884078039152087</v>
      </c>
      <c r="W226" s="21">
        <f>W206-Baseline!W206</f>
        <v>8.8779455409646744</v>
      </c>
      <c r="X226" s="21">
        <f>X206-Baseline!X206</f>
        <v>9.763195751327487</v>
      </c>
      <c r="Y226" s="21">
        <f>Y206-Baseline!Y206</f>
        <v>10.64401630528522</v>
      </c>
      <c r="Z226" s="21">
        <f>Z206-Baseline!Z206</f>
        <v>11.520312487185237</v>
      </c>
      <c r="AA226" s="21">
        <f>AA206-Baseline!AA206</f>
        <v>12.392034527021735</v>
      </c>
      <c r="AB226" s="21">
        <f>AB206-Baseline!AB206</f>
        <v>13.259175291425493</v>
      </c>
      <c r="AC226" s="21">
        <f>AC206-Baseline!AC206</f>
        <v>21.883867176747003</v>
      </c>
      <c r="AD226" s="21">
        <f>AD206-Baseline!AD206</f>
        <v>30.401187737549549</v>
      </c>
      <c r="AE226" s="21">
        <f>AE206-Baseline!AE206</f>
        <v>38.818292607929948</v>
      </c>
      <c r="AF226" s="21">
        <f>AF206-Baseline!AF206</f>
        <v>47.142121835456578</v>
      </c>
      <c r="AG226" s="21">
        <f>AG206-Baseline!AG206</f>
        <v>55.379444241119586</v>
      </c>
      <c r="AH226" s="21">
        <f>AH206-Baseline!AH206</f>
        <v>63.536921044711107</v>
      </c>
      <c r="AI226" s="21">
        <f>AI206-Baseline!AI206</f>
        <v>71.621203787781042</v>
      </c>
      <c r="AJ226" s="21">
        <f>AJ206-Baseline!AJ206</f>
        <v>79.676822156719027</v>
      </c>
      <c r="AK226" s="21">
        <f>AK206-Baseline!AK206</f>
        <v>87.709815890996538</v>
      </c>
      <c r="AL226" s="21">
        <f>AL206-Baseline!AL206</f>
        <v>95.726239179551385</v>
      </c>
      <c r="AM226" s="21">
        <f>AM206-Baseline!AM206</f>
        <v>103.71359375099905</v>
      </c>
      <c r="AN226" s="21">
        <f>AN206-Baseline!AN206</f>
        <v>111.66984403927108</v>
      </c>
      <c r="AO226" s="21">
        <f>AO206-Baseline!AO206</f>
        <v>119.60046259063824</v>
      </c>
      <c r="AP226" s="21">
        <f>AP206-Baseline!AP206</f>
        <v>127.5109324154339</v>
      </c>
      <c r="AQ226" s="21">
        <f>AQ206-Baseline!AQ206</f>
        <v>135.40675342635768</v>
      </c>
      <c r="AR226" s="21">
        <f>AR206-Baseline!AR206</f>
        <v>143.26557224599605</v>
      </c>
      <c r="AS226" s="21">
        <f>AS206-Baseline!AS206</f>
        <v>151.03264726433986</v>
      </c>
      <c r="AT226" s="21">
        <f>AT206-Baseline!AT206</f>
        <v>158.71153808928671</v>
      </c>
      <c r="AU226" s="21">
        <f>AU206-Baseline!AU206</f>
        <v>166.30575381927929</v>
      </c>
      <c r="AV226" s="21">
        <f>AV206-Baseline!AV206</f>
        <v>173.81232693378524</v>
      </c>
      <c r="AW226" s="21">
        <f>AW206-Baseline!AW206</f>
        <v>181.22077867725557</v>
      </c>
      <c r="AX226" s="21">
        <f>AX206-Baseline!AX206</f>
        <v>188.53402795125476</v>
      </c>
      <c r="AY226" s="21">
        <f>AY206-Baseline!AY206</f>
        <v>195.75143740418184</v>
      </c>
      <c r="AZ226" s="21">
        <f>AZ206-Baseline!AZ206</f>
        <v>202.87466620176474</v>
      </c>
      <c r="BA226" s="21">
        <f>BA206-Baseline!BA206</f>
        <v>209.9065830032423</v>
      </c>
      <c r="BB226" s="21">
        <f>BB206-Baseline!BB206</f>
        <v>303.69278608918876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6">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3:G33"/>
    <mergeCell ref="D34:G34"/>
    <mergeCell ref="D35:G35"/>
    <mergeCell ref="D36:G36"/>
    <mergeCell ref="D37:G37"/>
    <mergeCell ref="D38:G38"/>
    <mergeCell ref="D39:G39"/>
    <mergeCell ref="D40:G40"/>
    <mergeCell ref="I2:U2"/>
    <mergeCell ref="I3:N4"/>
    <mergeCell ref="P3:U4"/>
    <mergeCell ref="I5:N18"/>
    <mergeCell ref="P5:U18"/>
    <mergeCell ref="D31:G32"/>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C58:C63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6" spans="1:19">
      <c r="A6" s="4" t="s">
        <v>500</v>
      </c>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76" t="s">
        <v>503</v>
      </c>
      <c r="C23" s="476"/>
      <c r="D23" s="476"/>
      <c r="E23" s="476"/>
      <c r="F23" s="476"/>
      <c r="G23" s="476"/>
      <c r="H23" s="476"/>
      <c r="I23" s="476"/>
      <c r="J23" s="476"/>
      <c r="K23" s="476"/>
      <c r="L23" s="476"/>
      <c r="M23" s="476"/>
      <c r="N23" s="476"/>
      <c r="O23" s="476"/>
      <c r="P23" s="476"/>
      <c r="Q23" s="476"/>
      <c r="R23" s="476"/>
      <c r="S23" s="476"/>
    </row>
    <row r="24" spans="1:19">
      <c r="A24" s="158" t="s">
        <v>484</v>
      </c>
      <c r="B24" s="476" t="s">
        <v>504</v>
      </c>
      <c r="C24" s="476"/>
      <c r="D24" s="476"/>
      <c r="E24" s="476"/>
      <c r="F24" s="476"/>
      <c r="G24" s="476"/>
      <c r="H24" s="476"/>
      <c r="I24" s="476"/>
      <c r="J24" s="476"/>
      <c r="K24" s="476"/>
      <c r="L24" s="476"/>
      <c r="M24" s="476"/>
      <c r="N24" s="476"/>
      <c r="O24" s="476"/>
      <c r="P24" s="476"/>
      <c r="Q24" s="476"/>
      <c r="R24" s="476"/>
      <c r="S24" s="476"/>
    </row>
    <row r="25" spans="1:19">
      <c r="A25" s="159" t="s">
        <v>387</v>
      </c>
      <c r="B25" s="476" t="s">
        <v>505</v>
      </c>
      <c r="C25" s="476"/>
      <c r="D25" s="476"/>
      <c r="E25" s="476"/>
      <c r="F25" s="476"/>
      <c r="G25" s="476"/>
      <c r="H25" s="476"/>
      <c r="I25" s="476"/>
      <c r="J25" s="476"/>
      <c r="K25" s="476"/>
      <c r="L25" s="476"/>
      <c r="M25" s="476"/>
      <c r="N25" s="476"/>
      <c r="O25" s="476"/>
      <c r="P25" s="476"/>
      <c r="Q25" s="476"/>
      <c r="R25" s="476"/>
      <c r="S25" s="476"/>
    </row>
    <row r="26" spans="1:19">
      <c r="A26" s="159" t="s">
        <v>463</v>
      </c>
      <c r="B26" s="476" t="s">
        <v>505</v>
      </c>
      <c r="C26" s="476"/>
      <c r="D26" s="476"/>
      <c r="E26" s="476"/>
      <c r="F26" s="476"/>
      <c r="G26" s="476"/>
      <c r="H26" s="476"/>
      <c r="I26" s="476"/>
      <c r="J26" s="476"/>
      <c r="K26" s="476"/>
      <c r="L26" s="476"/>
      <c r="M26" s="476"/>
      <c r="N26" s="476"/>
      <c r="O26" s="476"/>
      <c r="P26" s="476"/>
      <c r="Q26" s="476"/>
      <c r="R26" s="476"/>
      <c r="S26" s="476"/>
    </row>
    <row r="27" spans="1:19">
      <c r="A27" s="159" t="s">
        <v>464</v>
      </c>
      <c r="B27" s="476" t="s">
        <v>505</v>
      </c>
      <c r="C27" s="476"/>
      <c r="D27" s="476"/>
      <c r="E27" s="476"/>
      <c r="F27" s="476"/>
      <c r="G27" s="476"/>
      <c r="H27" s="476"/>
      <c r="I27" s="476"/>
      <c r="J27" s="476"/>
      <c r="K27" s="476"/>
      <c r="L27" s="476"/>
      <c r="M27" s="476"/>
      <c r="N27" s="476"/>
      <c r="O27" s="476"/>
      <c r="P27" s="476"/>
      <c r="Q27" s="476"/>
      <c r="R27" s="476"/>
      <c r="S27" s="476"/>
    </row>
    <row r="31" spans="1:19">
      <c r="A31" s="4" t="s">
        <v>506</v>
      </c>
    </row>
    <row r="32" spans="1:19">
      <c r="A32" t="s">
        <v>507</v>
      </c>
    </row>
    <row r="34" spans="1:1">
      <c r="A34" s="4"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46"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8.1916606098269078</v>
      </c>
      <c r="F220" s="21">
        <f>F200-Baseline!F200</f>
        <v>8.1975815017360034</v>
      </c>
      <c r="G220" s="21">
        <f>G200-Baseline!G200</f>
        <v>8.1933568910722165</v>
      </c>
      <c r="H220" s="21">
        <f>H200-Baseline!H200</f>
        <v>8.189748165077221</v>
      </c>
      <c r="I220" s="21">
        <f>I200-Baseline!I200</f>
        <v>8.198170134850276</v>
      </c>
      <c r="J220" s="21">
        <f>J200-Baseline!J200</f>
        <v>8.207612714579561</v>
      </c>
      <c r="K220" s="21">
        <f>K200-Baseline!K200</f>
        <v>8.2073313056776804</v>
      </c>
      <c r="L220" s="21">
        <f>L200-Baseline!L200</f>
        <v>8.2188390138674325</v>
      </c>
      <c r="M220" s="21">
        <f>M200-Baseline!M200</f>
        <v>8.197986340716712</v>
      </c>
      <c r="N220" s="21">
        <f>N200-Baseline!N200</f>
        <v>8.1633480862614451</v>
      </c>
      <c r="O220" s="21">
        <f>O200-Baseline!O200</f>
        <v>8.1415249316424685</v>
      </c>
      <c r="P220" s="21">
        <f>P200-Baseline!P200</f>
        <v>8.1218599236847808</v>
      </c>
      <c r="Q220" s="21">
        <f>Q200-Baseline!Q200</f>
        <v>8.1043050403554808</v>
      </c>
      <c r="R220" s="21">
        <f>R200-Baseline!R200</f>
        <v>8.0974547500122505</v>
      </c>
      <c r="S220" s="21">
        <f>S200-Baseline!S200</f>
        <v>8.082041978602323</v>
      </c>
      <c r="T220" s="21">
        <f>T200-Baseline!T200</f>
        <v>8.068646789755384</v>
      </c>
      <c r="U220" s="21">
        <f>U200-Baseline!U200</f>
        <v>8.0572455472125117</v>
      </c>
      <c r="V220" s="21">
        <f>V200-Baseline!V200</f>
        <v>8.0579081192940869</v>
      </c>
      <c r="W220" s="21">
        <f>W200-Baseline!W200</f>
        <v>8.0503465604585891</v>
      </c>
      <c r="X220" s="21">
        <f>X200-Baseline!X200</f>
        <v>8.0546797290501875</v>
      </c>
      <c r="Y220" s="21">
        <f>Y200-Baseline!Y200</f>
        <v>8.0507827228003599</v>
      </c>
      <c r="Z220" s="21">
        <f>Z200-Baseline!Z200</f>
        <v>8.058550100769196</v>
      </c>
      <c r="AA220" s="21">
        <f>AA200-Baseline!AA200</f>
        <v>8.0680331515601473</v>
      </c>
      <c r="AB220" s="21">
        <f>AB200-Baseline!AB200</f>
        <v>8.0792099604665708</v>
      </c>
      <c r="AC220" s="21">
        <f>AC200-Baseline!AC200</f>
        <v>62.078101244303312</v>
      </c>
      <c r="AD220" s="21">
        <f>AD200-Baseline!AD200</f>
        <v>62.0946491684373</v>
      </c>
      <c r="AE220" s="21">
        <f>AE200-Baseline!AE200</f>
        <v>62.131947827601053</v>
      </c>
      <c r="AF220" s="21">
        <f>AF200-Baseline!AF200</f>
        <v>62.17701271986251</v>
      </c>
      <c r="AG220" s="21">
        <f>AG200-Baseline!AG200</f>
        <v>62.230777407581847</v>
      </c>
      <c r="AH220" s="21">
        <f>AH200-Baseline!AH200</f>
        <v>62.294484738921518</v>
      </c>
      <c r="AI220" s="21">
        <f>AI200-Baseline!AI200</f>
        <v>62.369999694029602</v>
      </c>
      <c r="AJ220" s="21">
        <f>AJ200-Baseline!AJ200</f>
        <v>62.753942846902724</v>
      </c>
      <c r="AK220" s="21">
        <f>AK200-Baseline!AK200</f>
        <v>63.14945953757929</v>
      </c>
      <c r="AL220" s="21">
        <f>AL200-Baseline!AL200</f>
        <v>63.557124677443902</v>
      </c>
      <c r="AM220" s="21">
        <f>AM200-Baseline!AM200</f>
        <v>63.947637689301217</v>
      </c>
      <c r="AN220" s="21">
        <f>AN200-Baseline!AN200</f>
        <v>64.337583109696553</v>
      </c>
      <c r="AO220" s="21">
        <f>AO200-Baseline!AO200</f>
        <v>64.738684699886988</v>
      </c>
      <c r="AP220" s="21">
        <f>AP200-Baseline!AP200</f>
        <v>65.150952693904699</v>
      </c>
      <c r="AQ220" s="21">
        <f>AQ200-Baseline!AQ200</f>
        <v>65.574460050394691</v>
      </c>
      <c r="AR220" s="21">
        <f>AR200-Baseline!AR200</f>
        <v>65.963659750540913</v>
      </c>
      <c r="AS220" s="21">
        <f>AS200-Baseline!AS200</f>
        <v>66.265729796640613</v>
      </c>
      <c r="AT220" s="21">
        <f>AT200-Baseline!AT200</f>
        <v>66.575945071369304</v>
      </c>
      <c r="AU220" s="21">
        <f>AU200-Baseline!AU200</f>
        <v>66.894198486889792</v>
      </c>
      <c r="AV220" s="21">
        <f>AV200-Baseline!AV200</f>
        <v>67.20997591346125</v>
      </c>
      <c r="AW220" s="21">
        <f>AW200-Baseline!AW200</f>
        <v>67.51110923521577</v>
      </c>
      <c r="AX220" s="21">
        <f>AX200-Baseline!AX200</f>
        <v>67.819255143329613</v>
      </c>
      <c r="AY220" s="21">
        <f>AY200-Baseline!AY200</f>
        <v>68.024122249531985</v>
      </c>
      <c r="AZ220" s="21">
        <f>AZ200-Baseline!AZ200</f>
        <v>68.197528028194668</v>
      </c>
      <c r="BA220" s="21">
        <f>BA200-Baseline!BA200</f>
        <v>68.379095594299145</v>
      </c>
      <c r="BB220" s="21">
        <f>BB200-Baseline!BB200</f>
        <v>68.560991658333464</v>
      </c>
    </row>
    <row r="221" spans="1:54" outlineLevel="2">
      <c r="A221" s="488"/>
      <c r="B221" s="150" t="s">
        <v>490</v>
      </c>
      <c r="C221" s="19"/>
      <c r="D221" s="135" t="s">
        <v>381</v>
      </c>
      <c r="E221" s="21">
        <f>E201-Baseline!E201</f>
        <v>6.6295417941256289</v>
      </c>
      <c r="F221" s="21">
        <f>F201-Baseline!F201</f>
        <v>6.6137863627596385</v>
      </c>
      <c r="G221" s="21">
        <f>G201-Baseline!G201</f>
        <v>6.5994406031612698</v>
      </c>
      <c r="H221" s="21">
        <f>H201-Baseline!H201</f>
        <v>6.5861262648067829</v>
      </c>
      <c r="I221" s="21">
        <f>I201-Baseline!I201</f>
        <v>6.5743929298476838</v>
      </c>
      <c r="J221" s="21">
        <f>J201-Baseline!J201</f>
        <v>6.5642186193679937</v>
      </c>
      <c r="K221" s="21">
        <f>K201-Baseline!K201</f>
        <v>6.5555827714984627</v>
      </c>
      <c r="L221" s="21">
        <f>L201-Baseline!L201</f>
        <v>6.5484663490965964</v>
      </c>
      <c r="M221" s="21">
        <f>M201-Baseline!M201</f>
        <v>6.5095297052993946</v>
      </c>
      <c r="N221" s="21">
        <f>N201-Baseline!N201</f>
        <v>6.4678695642110906</v>
      </c>
      <c r="O221" s="21">
        <f>O201-Baseline!O201</f>
        <v>6.4289262353992775</v>
      </c>
      <c r="P221" s="21">
        <f>P201-Baseline!P201</f>
        <v>6.3926435522987344</v>
      </c>
      <c r="Q221" s="21">
        <f>Q201-Baseline!Q201</f>
        <v>6.358968122856048</v>
      </c>
      <c r="R221" s="21">
        <f>R201-Baseline!R201</f>
        <v>6.3261768505553428</v>
      </c>
      <c r="S221" s="21">
        <f>S201-Baseline!S201</f>
        <v>6.2952788513145581</v>
      </c>
      <c r="T221" s="21">
        <f>T201-Baseline!T201</f>
        <v>6.2668720998752585</v>
      </c>
      <c r="U221" s="21">
        <f>U201-Baseline!U201</f>
        <v>6.2409284147628696</v>
      </c>
      <c r="V221" s="21">
        <f>V201-Baseline!V201</f>
        <v>6.2174127058920803</v>
      </c>
      <c r="W221" s="21">
        <f>W201-Baseline!W201</f>
        <v>6.1962851224994946</v>
      </c>
      <c r="X221" s="21">
        <f>X201-Baseline!X201</f>
        <v>6.1775082947331983</v>
      </c>
      <c r="Y221" s="21">
        <f>Y201-Baseline!Y201</f>
        <v>6.1610021592443358</v>
      </c>
      <c r="Z221" s="21">
        <f>Z201-Baseline!Z201</f>
        <v>6.1467052698225846</v>
      </c>
      <c r="AA221" s="21">
        <f>AA201-Baseline!AA201</f>
        <v>6.1346625571946953</v>
      </c>
      <c r="AB221" s="21">
        <f>AB201-Baseline!AB201</f>
        <v>6.1248462005269406</v>
      </c>
      <c r="AC221" s="21">
        <f>AC201-Baseline!AC201</f>
        <v>42.339719391513697</v>
      </c>
      <c r="AD221" s="21">
        <f>AD201-Baseline!AD201</f>
        <v>42.159228650755914</v>
      </c>
      <c r="AE221" s="21">
        <f>AE201-Baseline!AE201</f>
        <v>41.991783978812151</v>
      </c>
      <c r="AF221" s="21">
        <f>AF201-Baseline!AF201</f>
        <v>41.83611811322946</v>
      </c>
      <c r="AG221" s="21">
        <f>AG201-Baseline!AG201</f>
        <v>41.691392313313912</v>
      </c>
      <c r="AH221" s="21">
        <f>AH201-Baseline!AH201</f>
        <v>41.557346180480572</v>
      </c>
      <c r="AI221" s="21">
        <f>AI201-Baseline!AI201</f>
        <v>41.434557416855441</v>
      </c>
      <c r="AJ221" s="21">
        <f>AJ201-Baseline!AJ201</f>
        <v>41.517918282759751</v>
      </c>
      <c r="AK221" s="21">
        <f>AK201-Baseline!AK201</f>
        <v>41.611435406197472</v>
      </c>
      <c r="AL221" s="21">
        <f>AL201-Baseline!AL201</f>
        <v>41.715050938427922</v>
      </c>
      <c r="AM221" s="21">
        <f>AM201-Baseline!AM201</f>
        <v>41.810239712007352</v>
      </c>
      <c r="AN221" s="21">
        <f>AN201-Baseline!AN201</f>
        <v>41.907451314763819</v>
      </c>
      <c r="AO221" s="21">
        <f>AO201-Baseline!AO201</f>
        <v>42.014038193972965</v>
      </c>
      <c r="AP221" s="21">
        <f>AP201-Baseline!AP201</f>
        <v>42.129921275553471</v>
      </c>
      <c r="AQ221" s="21">
        <f>AQ201-Baseline!AQ201</f>
        <v>42.255037537933362</v>
      </c>
      <c r="AR221" s="21">
        <f>AR201-Baseline!AR201</f>
        <v>42.360207399304322</v>
      </c>
      <c r="AS221" s="21">
        <f>AS201-Baseline!AS201</f>
        <v>42.41177839496585</v>
      </c>
      <c r="AT221" s="21">
        <f>AT201-Baseline!AT201</f>
        <v>42.470689873269286</v>
      </c>
      <c r="AU221" s="21">
        <f>AU201-Baseline!AU201</f>
        <v>42.536803422100604</v>
      </c>
      <c r="AV221" s="21">
        <f>AV201-Baseline!AV201</f>
        <v>42.603406659244023</v>
      </c>
      <c r="AW221" s="21">
        <f>AW201-Baseline!AW201</f>
        <v>42.662782844273096</v>
      </c>
      <c r="AX221" s="21">
        <f>AX201-Baseline!AX201</f>
        <v>42.728585175815155</v>
      </c>
      <c r="AY221" s="21">
        <f>AY201-Baseline!AY201</f>
        <v>42.735740975236936</v>
      </c>
      <c r="AZ221" s="21">
        <f>AZ201-Baseline!AZ201</f>
        <v>42.726713589981479</v>
      </c>
      <c r="BA221" s="21">
        <f>BA201-Baseline!BA201</f>
        <v>42.724813108842355</v>
      </c>
      <c r="BB221" s="21">
        <f>BB201-Baseline!BB201</f>
        <v>42.725003707948702</v>
      </c>
    </row>
    <row r="222" spans="1:54" outlineLevel="2">
      <c r="A222" s="489"/>
      <c r="B222" s="150" t="s">
        <v>491</v>
      </c>
      <c r="C222" s="19"/>
      <c r="D222" s="135" t="s">
        <v>381</v>
      </c>
      <c r="E222" s="21">
        <f>E202-Baseline!E202</f>
        <v>9.7636841593171155</v>
      </c>
      <c r="F222" s="21">
        <f>F202-Baseline!F202</f>
        <v>9.7754165675871789</v>
      </c>
      <c r="G222" s="21">
        <f>G202-Baseline!G202</f>
        <v>9.7890744701895542</v>
      </c>
      <c r="H222" s="21">
        <f>H202-Baseline!H202</f>
        <v>9.8042845155332525</v>
      </c>
      <c r="I222" s="21">
        <f>I202-Baseline!I202</f>
        <v>9.8216033301898094</v>
      </c>
      <c r="J222" s="21">
        <f>J202-Baseline!J202</f>
        <v>9.8410150724434455</v>
      </c>
      <c r="K222" s="21">
        <f>K202-Baseline!K202</f>
        <v>9.8625055697633233</v>
      </c>
      <c r="L222" s="21">
        <f>L202-Baseline!L202</f>
        <v>9.8860624331335849</v>
      </c>
      <c r="M222" s="21">
        <f>M202-Baseline!M202</f>
        <v>9.8783110444623325</v>
      </c>
      <c r="N222" s="21">
        <f>N202-Baseline!N202</f>
        <v>9.868390632490053</v>
      </c>
      <c r="O222" s="21">
        <f>O202-Baseline!O202</f>
        <v>9.8617557855539761</v>
      </c>
      <c r="P222" s="21">
        <f>P202-Baseline!P202</f>
        <v>9.8583580964626965</v>
      </c>
      <c r="Q222" s="21">
        <f>Q202-Baseline!Q202</f>
        <v>9.8581522322766126</v>
      </c>
      <c r="R222" s="21">
        <f>R202-Baseline!R202</f>
        <v>9.8594192363486552</v>
      </c>
      <c r="S222" s="21">
        <f>S202-Baseline!S202</f>
        <v>9.8623777091890759</v>
      </c>
      <c r="T222" s="21">
        <f>T202-Baseline!T202</f>
        <v>9.8684224369654103</v>
      </c>
      <c r="U222" s="21">
        <f>U202-Baseline!U202</f>
        <v>9.8775341954570273</v>
      </c>
      <c r="V222" s="21">
        <f>V202-Baseline!V202</f>
        <v>9.889687197231023</v>
      </c>
      <c r="W222" s="21">
        <f>W202-Baseline!W202</f>
        <v>9.9048512591479572</v>
      </c>
      <c r="X222" s="21">
        <f>X202-Baseline!X202</f>
        <v>9.9229990437497264</v>
      </c>
      <c r="Y222" s="21">
        <f>Y202-Baseline!Y202</f>
        <v>9.9440608985364385</v>
      </c>
      <c r="Z222" s="21">
        <f>Z202-Baseline!Z202</f>
        <v>9.9679861945884642</v>
      </c>
      <c r="AA222" s="21">
        <f>AA202-Baseline!AA202</f>
        <v>9.9948310798195017</v>
      </c>
      <c r="AB222" s="21">
        <f>AB202-Baseline!AB202</f>
        <v>10.024579378188129</v>
      </c>
      <c r="AC222" s="21">
        <f>AC202-Baseline!AC202</f>
        <v>81.713718742772045</v>
      </c>
      <c r="AD222" s="21">
        <f>AD202-Baseline!AD202</f>
        <v>81.913705650457345</v>
      </c>
      <c r="AE222" s="21">
        <f>AE202-Baseline!AE202</f>
        <v>82.127456149600135</v>
      </c>
      <c r="AF222" s="21">
        <f>AF202-Baseline!AF202</f>
        <v>82.351908716191986</v>
      </c>
      <c r="AG222" s="21">
        <f>AG202-Baseline!AG202</f>
        <v>82.585259345067612</v>
      </c>
      <c r="AH222" s="21">
        <f>AH202-Baseline!AH202</f>
        <v>82.827412046491816</v>
      </c>
      <c r="AI222" s="21">
        <f>AI202-Baseline!AI202</f>
        <v>83.080758702466341</v>
      </c>
      <c r="AJ222" s="21">
        <f>AJ202-Baseline!AJ202</f>
        <v>83.743475796613765</v>
      </c>
      <c r="AK222" s="21">
        <f>AK202-Baseline!AK202</f>
        <v>84.420106259707751</v>
      </c>
      <c r="AL222" s="21">
        <f>AL202-Baseline!AL202</f>
        <v>85.110805941136846</v>
      </c>
      <c r="AM222" s="21">
        <f>AM202-Baseline!AM202</f>
        <v>85.775475827724634</v>
      </c>
      <c r="AN222" s="21">
        <f>AN202-Baseline!AN202</f>
        <v>86.43695199746837</v>
      </c>
      <c r="AO222" s="21">
        <f>AO202-Baseline!AO202</f>
        <v>87.111421126316998</v>
      </c>
      <c r="AP222" s="21">
        <f>AP202-Baseline!AP202</f>
        <v>87.798941663844147</v>
      </c>
      <c r="AQ222" s="21">
        <f>AQ202-Baseline!AQ202</f>
        <v>88.499606778714067</v>
      </c>
      <c r="AR222" s="21">
        <f>AR202-Baseline!AR202</f>
        <v>89.151820050426778</v>
      </c>
      <c r="AS222" s="21">
        <f>AS202-Baseline!AS202</f>
        <v>89.684001452830586</v>
      </c>
      <c r="AT222" s="21">
        <f>AT202-Baseline!AT202</f>
        <v>90.225175006278249</v>
      </c>
      <c r="AU222" s="21">
        <f>AU202-Baseline!AU202</f>
        <v>90.775246477077815</v>
      </c>
      <c r="AV222" s="21">
        <f>AV202-Baseline!AV202</f>
        <v>91.319971180911125</v>
      </c>
      <c r="AW222" s="21">
        <f>AW202-Baseline!AW202</f>
        <v>91.842833887931576</v>
      </c>
      <c r="AX222" s="21">
        <f>AX202-Baseline!AX202</f>
        <v>92.37333613290177</v>
      </c>
      <c r="AY222" s="21">
        <f>AY202-Baseline!AY202</f>
        <v>92.756956019097757</v>
      </c>
      <c r="AZ222" s="21">
        <f>AZ202-Baseline!AZ202</f>
        <v>93.094277385265741</v>
      </c>
      <c r="BA222" s="21">
        <f>BA202-Baseline!BA202</f>
        <v>93.440882864154844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8.1916606098269078</v>
      </c>
      <c r="F220" s="21">
        <f>F200-Baseline!F200</f>
        <v>8.1975815017360034</v>
      </c>
      <c r="G220" s="21">
        <f>G200-Baseline!G200</f>
        <v>8.1933568910722165</v>
      </c>
      <c r="H220" s="21">
        <f>H200-Baseline!H200</f>
        <v>8.189748165077221</v>
      </c>
      <c r="I220" s="21">
        <f>I200-Baseline!I200</f>
        <v>8.198170134850276</v>
      </c>
      <c r="J220" s="21">
        <f>J200-Baseline!J200</f>
        <v>8.207612714579561</v>
      </c>
      <c r="K220" s="21">
        <f>K200-Baseline!K200</f>
        <v>8.2073313056776804</v>
      </c>
      <c r="L220" s="21">
        <f>L200-Baseline!L200</f>
        <v>8.2188390138674325</v>
      </c>
      <c r="M220" s="21">
        <f>M200-Baseline!M200</f>
        <v>8.197986340716712</v>
      </c>
      <c r="N220" s="21">
        <f>N200-Baseline!N200</f>
        <v>8.1633480862614451</v>
      </c>
      <c r="O220" s="21">
        <f>O200-Baseline!O200</f>
        <v>8.1415249316424685</v>
      </c>
      <c r="P220" s="21">
        <f>P200-Baseline!P200</f>
        <v>8.1218599236847808</v>
      </c>
      <c r="Q220" s="21">
        <f>Q200-Baseline!Q200</f>
        <v>8.1043050403554808</v>
      </c>
      <c r="R220" s="21">
        <f>R200-Baseline!R200</f>
        <v>8.0974547500122505</v>
      </c>
      <c r="S220" s="21">
        <f>S200-Baseline!S200</f>
        <v>8.082041978602323</v>
      </c>
      <c r="T220" s="21">
        <f>T200-Baseline!T200</f>
        <v>8.068646789755384</v>
      </c>
      <c r="U220" s="21">
        <f>U200-Baseline!U200</f>
        <v>8.0572455472125117</v>
      </c>
      <c r="V220" s="21">
        <f>V200-Baseline!V200</f>
        <v>8.0579081192940869</v>
      </c>
      <c r="W220" s="21">
        <f>W200-Baseline!W200</f>
        <v>8.0503465604585891</v>
      </c>
      <c r="X220" s="21">
        <f>X200-Baseline!X200</f>
        <v>8.0546797290501875</v>
      </c>
      <c r="Y220" s="21">
        <f>Y200-Baseline!Y200</f>
        <v>8.0507827228003599</v>
      </c>
      <c r="Z220" s="21">
        <f>Z200-Baseline!Z200</f>
        <v>8.058550100769196</v>
      </c>
      <c r="AA220" s="21">
        <f>AA200-Baseline!AA200</f>
        <v>8.0680331515601473</v>
      </c>
      <c r="AB220" s="21">
        <f>AB200-Baseline!AB200</f>
        <v>8.0792099604665708</v>
      </c>
      <c r="AC220" s="21">
        <f>AC200-Baseline!AC200</f>
        <v>62.078101244303312</v>
      </c>
      <c r="AD220" s="21">
        <f>AD200-Baseline!AD200</f>
        <v>62.0946491684373</v>
      </c>
      <c r="AE220" s="21">
        <f>AE200-Baseline!AE200</f>
        <v>62.131947827601053</v>
      </c>
      <c r="AF220" s="21">
        <f>AF200-Baseline!AF200</f>
        <v>62.17701271986251</v>
      </c>
      <c r="AG220" s="21">
        <f>AG200-Baseline!AG200</f>
        <v>62.230777407581847</v>
      </c>
      <c r="AH220" s="21">
        <f>AH200-Baseline!AH200</f>
        <v>62.294484738921518</v>
      </c>
      <c r="AI220" s="21">
        <f>AI200-Baseline!AI200</f>
        <v>62.369999694029602</v>
      </c>
      <c r="AJ220" s="21">
        <f>AJ200-Baseline!AJ200</f>
        <v>62.753942846902724</v>
      </c>
      <c r="AK220" s="21">
        <f>AK200-Baseline!AK200</f>
        <v>63.14945953757929</v>
      </c>
      <c r="AL220" s="21">
        <f>AL200-Baseline!AL200</f>
        <v>63.557124677443902</v>
      </c>
      <c r="AM220" s="21">
        <f>AM200-Baseline!AM200</f>
        <v>63.947637689301217</v>
      </c>
      <c r="AN220" s="21">
        <f>AN200-Baseline!AN200</f>
        <v>64.337583109696553</v>
      </c>
      <c r="AO220" s="21">
        <f>AO200-Baseline!AO200</f>
        <v>64.738684699886988</v>
      </c>
      <c r="AP220" s="21">
        <f>AP200-Baseline!AP200</f>
        <v>65.150952693904699</v>
      </c>
      <c r="AQ220" s="21">
        <f>AQ200-Baseline!AQ200</f>
        <v>65.574460050394691</v>
      </c>
      <c r="AR220" s="21">
        <f>AR200-Baseline!AR200</f>
        <v>65.963659750540913</v>
      </c>
      <c r="AS220" s="21">
        <f>AS200-Baseline!AS200</f>
        <v>66.265729796640613</v>
      </c>
      <c r="AT220" s="21">
        <f>AT200-Baseline!AT200</f>
        <v>66.575945071369304</v>
      </c>
      <c r="AU220" s="21">
        <f>AU200-Baseline!AU200</f>
        <v>66.894198486889792</v>
      </c>
      <c r="AV220" s="21">
        <f>AV200-Baseline!AV200</f>
        <v>67.20997591346125</v>
      </c>
      <c r="AW220" s="21">
        <f>AW200-Baseline!AW200</f>
        <v>67.51110923521577</v>
      </c>
      <c r="AX220" s="21">
        <f>AX200-Baseline!AX200</f>
        <v>67.819255143329613</v>
      </c>
      <c r="AY220" s="21">
        <f>AY200-Baseline!AY200</f>
        <v>68.024122249531985</v>
      </c>
      <c r="AZ220" s="21">
        <f>AZ200-Baseline!AZ200</f>
        <v>68.197528028194668</v>
      </c>
      <c r="BA220" s="21">
        <f>BA200-Baseline!BA200</f>
        <v>68.379095594299145</v>
      </c>
      <c r="BB220" s="21">
        <f>BB200-Baseline!BB200</f>
        <v>68.560991658333464</v>
      </c>
    </row>
    <row r="221" spans="1:54" outlineLevel="2">
      <c r="A221" s="488"/>
      <c r="B221" s="150" t="s">
        <v>490</v>
      </c>
      <c r="C221" s="19"/>
      <c r="D221" s="135" t="s">
        <v>381</v>
      </c>
      <c r="E221" s="21">
        <f>E201-Baseline!E201</f>
        <v>6.6295417941256289</v>
      </c>
      <c r="F221" s="21">
        <f>F201-Baseline!F201</f>
        <v>6.6137863627596385</v>
      </c>
      <c r="G221" s="21">
        <f>G201-Baseline!G201</f>
        <v>6.5994406031612698</v>
      </c>
      <c r="H221" s="21">
        <f>H201-Baseline!H201</f>
        <v>6.5861262648067829</v>
      </c>
      <c r="I221" s="21">
        <f>I201-Baseline!I201</f>
        <v>6.5743929298476838</v>
      </c>
      <c r="J221" s="21">
        <f>J201-Baseline!J201</f>
        <v>6.5642186193679937</v>
      </c>
      <c r="K221" s="21">
        <f>K201-Baseline!K201</f>
        <v>6.5555827714984627</v>
      </c>
      <c r="L221" s="21">
        <f>L201-Baseline!L201</f>
        <v>6.5484663490965964</v>
      </c>
      <c r="M221" s="21">
        <f>M201-Baseline!M201</f>
        <v>6.5095297052993946</v>
      </c>
      <c r="N221" s="21">
        <f>N201-Baseline!N201</f>
        <v>6.4678695642110906</v>
      </c>
      <c r="O221" s="21">
        <f>O201-Baseline!O201</f>
        <v>6.4289262353992775</v>
      </c>
      <c r="P221" s="21">
        <f>P201-Baseline!P201</f>
        <v>6.3926435522987344</v>
      </c>
      <c r="Q221" s="21">
        <f>Q201-Baseline!Q201</f>
        <v>6.358968122856048</v>
      </c>
      <c r="R221" s="21">
        <f>R201-Baseline!R201</f>
        <v>6.3261768505553428</v>
      </c>
      <c r="S221" s="21">
        <f>S201-Baseline!S201</f>
        <v>6.2952788513145581</v>
      </c>
      <c r="T221" s="21">
        <f>T201-Baseline!T201</f>
        <v>6.2668720998752585</v>
      </c>
      <c r="U221" s="21">
        <f>U201-Baseline!U201</f>
        <v>6.2409284147628696</v>
      </c>
      <c r="V221" s="21">
        <f>V201-Baseline!V201</f>
        <v>6.2174127058920803</v>
      </c>
      <c r="W221" s="21">
        <f>W201-Baseline!W201</f>
        <v>6.1962851224994946</v>
      </c>
      <c r="X221" s="21">
        <f>X201-Baseline!X201</f>
        <v>6.1775082947331983</v>
      </c>
      <c r="Y221" s="21">
        <f>Y201-Baseline!Y201</f>
        <v>6.1610021592443358</v>
      </c>
      <c r="Z221" s="21">
        <f>Z201-Baseline!Z201</f>
        <v>6.1467052698225846</v>
      </c>
      <c r="AA221" s="21">
        <f>AA201-Baseline!AA201</f>
        <v>6.1346625571946953</v>
      </c>
      <c r="AB221" s="21">
        <f>AB201-Baseline!AB201</f>
        <v>6.1248462005269406</v>
      </c>
      <c r="AC221" s="21">
        <f>AC201-Baseline!AC201</f>
        <v>42.339719391513697</v>
      </c>
      <c r="AD221" s="21">
        <f>AD201-Baseline!AD201</f>
        <v>42.159228650755914</v>
      </c>
      <c r="AE221" s="21">
        <f>AE201-Baseline!AE201</f>
        <v>41.991783978812151</v>
      </c>
      <c r="AF221" s="21">
        <f>AF201-Baseline!AF201</f>
        <v>41.83611811322946</v>
      </c>
      <c r="AG221" s="21">
        <f>AG201-Baseline!AG201</f>
        <v>41.691392313313912</v>
      </c>
      <c r="AH221" s="21">
        <f>AH201-Baseline!AH201</f>
        <v>41.557346180480572</v>
      </c>
      <c r="AI221" s="21">
        <f>AI201-Baseline!AI201</f>
        <v>41.434557416855441</v>
      </c>
      <c r="AJ221" s="21">
        <f>AJ201-Baseline!AJ201</f>
        <v>41.517918282759751</v>
      </c>
      <c r="AK221" s="21">
        <f>AK201-Baseline!AK201</f>
        <v>41.611435406197472</v>
      </c>
      <c r="AL221" s="21">
        <f>AL201-Baseline!AL201</f>
        <v>41.715050938427922</v>
      </c>
      <c r="AM221" s="21">
        <f>AM201-Baseline!AM201</f>
        <v>41.810239712007352</v>
      </c>
      <c r="AN221" s="21">
        <f>AN201-Baseline!AN201</f>
        <v>41.907451314763819</v>
      </c>
      <c r="AO221" s="21">
        <f>AO201-Baseline!AO201</f>
        <v>42.014038193972965</v>
      </c>
      <c r="AP221" s="21">
        <f>AP201-Baseline!AP201</f>
        <v>42.129921275553471</v>
      </c>
      <c r="AQ221" s="21">
        <f>AQ201-Baseline!AQ201</f>
        <v>42.255037537933362</v>
      </c>
      <c r="AR221" s="21">
        <f>AR201-Baseline!AR201</f>
        <v>42.360207399304322</v>
      </c>
      <c r="AS221" s="21">
        <f>AS201-Baseline!AS201</f>
        <v>42.41177839496585</v>
      </c>
      <c r="AT221" s="21">
        <f>AT201-Baseline!AT201</f>
        <v>42.470689873269286</v>
      </c>
      <c r="AU221" s="21">
        <f>AU201-Baseline!AU201</f>
        <v>42.536803422100604</v>
      </c>
      <c r="AV221" s="21">
        <f>AV201-Baseline!AV201</f>
        <v>42.603406659244023</v>
      </c>
      <c r="AW221" s="21">
        <f>AW201-Baseline!AW201</f>
        <v>42.662782844273096</v>
      </c>
      <c r="AX221" s="21">
        <f>AX201-Baseline!AX201</f>
        <v>42.728585175815155</v>
      </c>
      <c r="AY221" s="21">
        <f>AY201-Baseline!AY201</f>
        <v>42.735740975236936</v>
      </c>
      <c r="AZ221" s="21">
        <f>AZ201-Baseline!AZ201</f>
        <v>42.726713589981479</v>
      </c>
      <c r="BA221" s="21">
        <f>BA201-Baseline!BA201</f>
        <v>42.724813108842355</v>
      </c>
      <c r="BB221" s="21">
        <f>BB201-Baseline!BB201</f>
        <v>42.725003707948702</v>
      </c>
    </row>
    <row r="222" spans="1:54" outlineLevel="2">
      <c r="A222" s="489"/>
      <c r="B222" s="150" t="s">
        <v>491</v>
      </c>
      <c r="C222" s="19"/>
      <c r="D222" s="135" t="s">
        <v>381</v>
      </c>
      <c r="E222" s="21">
        <f>E202-Baseline!E202</f>
        <v>9.7636841593171155</v>
      </c>
      <c r="F222" s="21">
        <f>F202-Baseline!F202</f>
        <v>9.7754165675871789</v>
      </c>
      <c r="G222" s="21">
        <f>G202-Baseline!G202</f>
        <v>9.7890744701895542</v>
      </c>
      <c r="H222" s="21">
        <f>H202-Baseline!H202</f>
        <v>9.8042845155332525</v>
      </c>
      <c r="I222" s="21">
        <f>I202-Baseline!I202</f>
        <v>9.8216033301898094</v>
      </c>
      <c r="J222" s="21">
        <f>J202-Baseline!J202</f>
        <v>9.8410150724434455</v>
      </c>
      <c r="K222" s="21">
        <f>K202-Baseline!K202</f>
        <v>9.8625055697633233</v>
      </c>
      <c r="L222" s="21">
        <f>L202-Baseline!L202</f>
        <v>9.8860624331335849</v>
      </c>
      <c r="M222" s="21">
        <f>M202-Baseline!M202</f>
        <v>9.8783110444623325</v>
      </c>
      <c r="N222" s="21">
        <f>N202-Baseline!N202</f>
        <v>9.868390632490053</v>
      </c>
      <c r="O222" s="21">
        <f>O202-Baseline!O202</f>
        <v>9.8617557855539761</v>
      </c>
      <c r="P222" s="21">
        <f>P202-Baseline!P202</f>
        <v>9.8583580964626965</v>
      </c>
      <c r="Q222" s="21">
        <f>Q202-Baseline!Q202</f>
        <v>9.8581522322766126</v>
      </c>
      <c r="R222" s="21">
        <f>R202-Baseline!R202</f>
        <v>9.8594192363486552</v>
      </c>
      <c r="S222" s="21">
        <f>S202-Baseline!S202</f>
        <v>9.8623777091890759</v>
      </c>
      <c r="T222" s="21">
        <f>T202-Baseline!T202</f>
        <v>9.8684224369654103</v>
      </c>
      <c r="U222" s="21">
        <f>U202-Baseline!U202</f>
        <v>9.8775341954570273</v>
      </c>
      <c r="V222" s="21">
        <f>V202-Baseline!V202</f>
        <v>9.889687197231023</v>
      </c>
      <c r="W222" s="21">
        <f>W202-Baseline!W202</f>
        <v>9.9048512591479572</v>
      </c>
      <c r="X222" s="21">
        <f>X202-Baseline!X202</f>
        <v>9.9229990437497264</v>
      </c>
      <c r="Y222" s="21">
        <f>Y202-Baseline!Y202</f>
        <v>9.9440608985364385</v>
      </c>
      <c r="Z222" s="21">
        <f>Z202-Baseline!Z202</f>
        <v>9.9679861945884642</v>
      </c>
      <c r="AA222" s="21">
        <f>AA202-Baseline!AA202</f>
        <v>9.9948310798195017</v>
      </c>
      <c r="AB222" s="21">
        <f>AB202-Baseline!AB202</f>
        <v>10.024579378188129</v>
      </c>
      <c r="AC222" s="21">
        <f>AC202-Baseline!AC202</f>
        <v>81.713718742772045</v>
      </c>
      <c r="AD222" s="21">
        <f>AD202-Baseline!AD202</f>
        <v>81.913705650457345</v>
      </c>
      <c r="AE222" s="21">
        <f>AE202-Baseline!AE202</f>
        <v>82.127456149600135</v>
      </c>
      <c r="AF222" s="21">
        <f>AF202-Baseline!AF202</f>
        <v>82.351908716191986</v>
      </c>
      <c r="AG222" s="21">
        <f>AG202-Baseline!AG202</f>
        <v>82.585259345067612</v>
      </c>
      <c r="AH222" s="21">
        <f>AH202-Baseline!AH202</f>
        <v>82.827412046491816</v>
      </c>
      <c r="AI222" s="21">
        <f>AI202-Baseline!AI202</f>
        <v>83.080758702466341</v>
      </c>
      <c r="AJ222" s="21">
        <f>AJ202-Baseline!AJ202</f>
        <v>83.743475796613765</v>
      </c>
      <c r="AK222" s="21">
        <f>AK202-Baseline!AK202</f>
        <v>84.420106259707751</v>
      </c>
      <c r="AL222" s="21">
        <f>AL202-Baseline!AL202</f>
        <v>85.110805941136846</v>
      </c>
      <c r="AM222" s="21">
        <f>AM202-Baseline!AM202</f>
        <v>85.775475827724634</v>
      </c>
      <c r="AN222" s="21">
        <f>AN202-Baseline!AN202</f>
        <v>86.43695199746837</v>
      </c>
      <c r="AO222" s="21">
        <f>AO202-Baseline!AO202</f>
        <v>87.111421126316998</v>
      </c>
      <c r="AP222" s="21">
        <f>AP202-Baseline!AP202</f>
        <v>87.798941663844147</v>
      </c>
      <c r="AQ222" s="21">
        <f>AQ202-Baseline!AQ202</f>
        <v>88.499606778714067</v>
      </c>
      <c r="AR222" s="21">
        <f>AR202-Baseline!AR202</f>
        <v>89.151820050426778</v>
      </c>
      <c r="AS222" s="21">
        <f>AS202-Baseline!AS202</f>
        <v>89.684001452830586</v>
      </c>
      <c r="AT222" s="21">
        <f>AT202-Baseline!AT202</f>
        <v>90.225175006278249</v>
      </c>
      <c r="AU222" s="21">
        <f>AU202-Baseline!AU202</f>
        <v>90.775246477077815</v>
      </c>
      <c r="AV222" s="21">
        <f>AV202-Baseline!AV202</f>
        <v>91.319971180911125</v>
      </c>
      <c r="AW222" s="21">
        <f>AW202-Baseline!AW202</f>
        <v>91.842833887931576</v>
      </c>
      <c r="AX222" s="21">
        <f>AX202-Baseline!AX202</f>
        <v>92.37333613290177</v>
      </c>
      <c r="AY222" s="21">
        <f>AY202-Baseline!AY202</f>
        <v>92.756956019097757</v>
      </c>
      <c r="AZ222" s="21">
        <f>AZ202-Baseline!AZ202</f>
        <v>93.094277385265741</v>
      </c>
      <c r="BA222" s="21">
        <f>BA202-Baseline!BA202</f>
        <v>93.440882864154844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8.1916606098269078</v>
      </c>
      <c r="F220" s="21">
        <f>F200-Baseline!F200</f>
        <v>8.1975815017360034</v>
      </c>
      <c r="G220" s="21">
        <f>G200-Baseline!G200</f>
        <v>8.1933568910722165</v>
      </c>
      <c r="H220" s="21">
        <f>H200-Baseline!H200</f>
        <v>8.189748165077221</v>
      </c>
      <c r="I220" s="21">
        <f>I200-Baseline!I200</f>
        <v>8.198170134850276</v>
      </c>
      <c r="J220" s="21">
        <f>J200-Baseline!J200</f>
        <v>8.207612714579561</v>
      </c>
      <c r="K220" s="21">
        <f>K200-Baseline!K200</f>
        <v>8.2073313056776804</v>
      </c>
      <c r="L220" s="21">
        <f>L200-Baseline!L200</f>
        <v>8.2188390138674325</v>
      </c>
      <c r="M220" s="21">
        <f>M200-Baseline!M200</f>
        <v>8.197986340716712</v>
      </c>
      <c r="N220" s="21">
        <f>N200-Baseline!N200</f>
        <v>8.1633480862614451</v>
      </c>
      <c r="O220" s="21">
        <f>O200-Baseline!O200</f>
        <v>8.1415249316424685</v>
      </c>
      <c r="P220" s="21">
        <f>P200-Baseline!P200</f>
        <v>8.1218599236847808</v>
      </c>
      <c r="Q220" s="21">
        <f>Q200-Baseline!Q200</f>
        <v>8.1043050403554808</v>
      </c>
      <c r="R220" s="21">
        <f>R200-Baseline!R200</f>
        <v>8.0974547500122505</v>
      </c>
      <c r="S220" s="21">
        <f>S200-Baseline!S200</f>
        <v>8.082041978602323</v>
      </c>
      <c r="T220" s="21">
        <f>T200-Baseline!T200</f>
        <v>8.068646789755384</v>
      </c>
      <c r="U220" s="21">
        <f>U200-Baseline!U200</f>
        <v>8.0572455472125117</v>
      </c>
      <c r="V220" s="21">
        <f>V200-Baseline!V200</f>
        <v>8.0579081192940869</v>
      </c>
      <c r="W220" s="21">
        <f>W200-Baseline!W200</f>
        <v>8.0503465604585891</v>
      </c>
      <c r="X220" s="21">
        <f>X200-Baseline!X200</f>
        <v>8.0546797290501875</v>
      </c>
      <c r="Y220" s="21">
        <f>Y200-Baseline!Y200</f>
        <v>8.0507827228003599</v>
      </c>
      <c r="Z220" s="21">
        <f>Z200-Baseline!Z200</f>
        <v>8.058550100769196</v>
      </c>
      <c r="AA220" s="21">
        <f>AA200-Baseline!AA200</f>
        <v>8.0680331515601473</v>
      </c>
      <c r="AB220" s="21">
        <f>AB200-Baseline!AB200</f>
        <v>8.0792099604665708</v>
      </c>
      <c r="AC220" s="21">
        <f>AC200-Baseline!AC200</f>
        <v>62.078101244303312</v>
      </c>
      <c r="AD220" s="21">
        <f>AD200-Baseline!AD200</f>
        <v>62.0946491684373</v>
      </c>
      <c r="AE220" s="21">
        <f>AE200-Baseline!AE200</f>
        <v>62.131947827601053</v>
      </c>
      <c r="AF220" s="21">
        <f>AF200-Baseline!AF200</f>
        <v>62.17701271986251</v>
      </c>
      <c r="AG220" s="21">
        <f>AG200-Baseline!AG200</f>
        <v>62.230777407581847</v>
      </c>
      <c r="AH220" s="21">
        <f>AH200-Baseline!AH200</f>
        <v>62.294484738921518</v>
      </c>
      <c r="AI220" s="21">
        <f>AI200-Baseline!AI200</f>
        <v>62.369999694029602</v>
      </c>
      <c r="AJ220" s="21">
        <f>AJ200-Baseline!AJ200</f>
        <v>62.753942846902724</v>
      </c>
      <c r="AK220" s="21">
        <f>AK200-Baseline!AK200</f>
        <v>63.14945953757929</v>
      </c>
      <c r="AL220" s="21">
        <f>AL200-Baseline!AL200</f>
        <v>63.557124677443902</v>
      </c>
      <c r="AM220" s="21">
        <f>AM200-Baseline!AM200</f>
        <v>63.947637689301217</v>
      </c>
      <c r="AN220" s="21">
        <f>AN200-Baseline!AN200</f>
        <v>64.337583109696553</v>
      </c>
      <c r="AO220" s="21">
        <f>AO200-Baseline!AO200</f>
        <v>64.738684699886988</v>
      </c>
      <c r="AP220" s="21">
        <f>AP200-Baseline!AP200</f>
        <v>65.150952693904699</v>
      </c>
      <c r="AQ220" s="21">
        <f>AQ200-Baseline!AQ200</f>
        <v>65.574460050394691</v>
      </c>
      <c r="AR220" s="21">
        <f>AR200-Baseline!AR200</f>
        <v>65.963659750540913</v>
      </c>
      <c r="AS220" s="21">
        <f>AS200-Baseline!AS200</f>
        <v>66.265729796640613</v>
      </c>
      <c r="AT220" s="21">
        <f>AT200-Baseline!AT200</f>
        <v>66.575945071369304</v>
      </c>
      <c r="AU220" s="21">
        <f>AU200-Baseline!AU200</f>
        <v>66.894198486889792</v>
      </c>
      <c r="AV220" s="21">
        <f>AV200-Baseline!AV200</f>
        <v>67.20997591346125</v>
      </c>
      <c r="AW220" s="21">
        <f>AW200-Baseline!AW200</f>
        <v>67.51110923521577</v>
      </c>
      <c r="AX220" s="21">
        <f>AX200-Baseline!AX200</f>
        <v>67.819255143329613</v>
      </c>
      <c r="AY220" s="21">
        <f>AY200-Baseline!AY200</f>
        <v>68.024122249531985</v>
      </c>
      <c r="AZ220" s="21">
        <f>AZ200-Baseline!AZ200</f>
        <v>68.197528028194668</v>
      </c>
      <c r="BA220" s="21">
        <f>BA200-Baseline!BA200</f>
        <v>68.379095594299145</v>
      </c>
      <c r="BB220" s="21">
        <f>BB200-Baseline!BB200</f>
        <v>68.560991658333464</v>
      </c>
    </row>
    <row r="221" spans="1:54" outlineLevel="2">
      <c r="A221" s="488"/>
      <c r="B221" s="150" t="s">
        <v>490</v>
      </c>
      <c r="C221" s="19"/>
      <c r="D221" s="135" t="s">
        <v>381</v>
      </c>
      <c r="E221" s="21">
        <f>E201-Baseline!E201</f>
        <v>6.6295417941256289</v>
      </c>
      <c r="F221" s="21">
        <f>F201-Baseline!F201</f>
        <v>6.6137863627596385</v>
      </c>
      <c r="G221" s="21">
        <f>G201-Baseline!G201</f>
        <v>6.5994406031612698</v>
      </c>
      <c r="H221" s="21">
        <f>H201-Baseline!H201</f>
        <v>6.5861262648067829</v>
      </c>
      <c r="I221" s="21">
        <f>I201-Baseline!I201</f>
        <v>6.5743929298476838</v>
      </c>
      <c r="J221" s="21">
        <f>J201-Baseline!J201</f>
        <v>6.5642186193679937</v>
      </c>
      <c r="K221" s="21">
        <f>K201-Baseline!K201</f>
        <v>6.5555827714984627</v>
      </c>
      <c r="L221" s="21">
        <f>L201-Baseline!L201</f>
        <v>6.5484663490965964</v>
      </c>
      <c r="M221" s="21">
        <f>M201-Baseline!M201</f>
        <v>6.5095297052993946</v>
      </c>
      <c r="N221" s="21">
        <f>N201-Baseline!N201</f>
        <v>6.4678695642110906</v>
      </c>
      <c r="O221" s="21">
        <f>O201-Baseline!O201</f>
        <v>6.4289262353992775</v>
      </c>
      <c r="P221" s="21">
        <f>P201-Baseline!P201</f>
        <v>6.3926435522987344</v>
      </c>
      <c r="Q221" s="21">
        <f>Q201-Baseline!Q201</f>
        <v>6.358968122856048</v>
      </c>
      <c r="R221" s="21">
        <f>R201-Baseline!R201</f>
        <v>6.3261768505553428</v>
      </c>
      <c r="S221" s="21">
        <f>S201-Baseline!S201</f>
        <v>6.2952788513145581</v>
      </c>
      <c r="T221" s="21">
        <f>T201-Baseline!T201</f>
        <v>6.2668720998752585</v>
      </c>
      <c r="U221" s="21">
        <f>U201-Baseline!U201</f>
        <v>6.2409284147628696</v>
      </c>
      <c r="V221" s="21">
        <f>V201-Baseline!V201</f>
        <v>6.2174127058920803</v>
      </c>
      <c r="W221" s="21">
        <f>W201-Baseline!W201</f>
        <v>6.1962851224994946</v>
      </c>
      <c r="X221" s="21">
        <f>X201-Baseline!X201</f>
        <v>6.1775082947331983</v>
      </c>
      <c r="Y221" s="21">
        <f>Y201-Baseline!Y201</f>
        <v>6.1610021592443358</v>
      </c>
      <c r="Z221" s="21">
        <f>Z201-Baseline!Z201</f>
        <v>6.1467052698225846</v>
      </c>
      <c r="AA221" s="21">
        <f>AA201-Baseline!AA201</f>
        <v>6.1346625571946953</v>
      </c>
      <c r="AB221" s="21">
        <f>AB201-Baseline!AB201</f>
        <v>6.1248462005269406</v>
      </c>
      <c r="AC221" s="21">
        <f>AC201-Baseline!AC201</f>
        <v>42.339719391513697</v>
      </c>
      <c r="AD221" s="21">
        <f>AD201-Baseline!AD201</f>
        <v>42.159228650755914</v>
      </c>
      <c r="AE221" s="21">
        <f>AE201-Baseline!AE201</f>
        <v>41.991783978812151</v>
      </c>
      <c r="AF221" s="21">
        <f>AF201-Baseline!AF201</f>
        <v>41.83611811322946</v>
      </c>
      <c r="AG221" s="21">
        <f>AG201-Baseline!AG201</f>
        <v>41.691392313313912</v>
      </c>
      <c r="AH221" s="21">
        <f>AH201-Baseline!AH201</f>
        <v>41.557346180480572</v>
      </c>
      <c r="AI221" s="21">
        <f>AI201-Baseline!AI201</f>
        <v>41.434557416855441</v>
      </c>
      <c r="AJ221" s="21">
        <f>AJ201-Baseline!AJ201</f>
        <v>41.517918282759751</v>
      </c>
      <c r="AK221" s="21">
        <f>AK201-Baseline!AK201</f>
        <v>41.611435406197472</v>
      </c>
      <c r="AL221" s="21">
        <f>AL201-Baseline!AL201</f>
        <v>41.715050938427922</v>
      </c>
      <c r="AM221" s="21">
        <f>AM201-Baseline!AM201</f>
        <v>41.810239712007352</v>
      </c>
      <c r="AN221" s="21">
        <f>AN201-Baseline!AN201</f>
        <v>41.907451314763819</v>
      </c>
      <c r="AO221" s="21">
        <f>AO201-Baseline!AO201</f>
        <v>42.014038193972965</v>
      </c>
      <c r="AP221" s="21">
        <f>AP201-Baseline!AP201</f>
        <v>42.129921275553471</v>
      </c>
      <c r="AQ221" s="21">
        <f>AQ201-Baseline!AQ201</f>
        <v>42.255037537933362</v>
      </c>
      <c r="AR221" s="21">
        <f>AR201-Baseline!AR201</f>
        <v>42.360207399304322</v>
      </c>
      <c r="AS221" s="21">
        <f>AS201-Baseline!AS201</f>
        <v>42.41177839496585</v>
      </c>
      <c r="AT221" s="21">
        <f>AT201-Baseline!AT201</f>
        <v>42.470689873269286</v>
      </c>
      <c r="AU221" s="21">
        <f>AU201-Baseline!AU201</f>
        <v>42.536803422100604</v>
      </c>
      <c r="AV221" s="21">
        <f>AV201-Baseline!AV201</f>
        <v>42.603406659244023</v>
      </c>
      <c r="AW221" s="21">
        <f>AW201-Baseline!AW201</f>
        <v>42.662782844273096</v>
      </c>
      <c r="AX221" s="21">
        <f>AX201-Baseline!AX201</f>
        <v>42.728585175815155</v>
      </c>
      <c r="AY221" s="21">
        <f>AY201-Baseline!AY201</f>
        <v>42.735740975236936</v>
      </c>
      <c r="AZ221" s="21">
        <f>AZ201-Baseline!AZ201</f>
        <v>42.726713589981479</v>
      </c>
      <c r="BA221" s="21">
        <f>BA201-Baseline!BA201</f>
        <v>42.724813108842355</v>
      </c>
      <c r="BB221" s="21">
        <f>BB201-Baseline!BB201</f>
        <v>42.725003707948702</v>
      </c>
    </row>
    <row r="222" spans="1:54" outlineLevel="2">
      <c r="A222" s="489"/>
      <c r="B222" s="150" t="s">
        <v>491</v>
      </c>
      <c r="C222" s="19"/>
      <c r="D222" s="135" t="s">
        <v>381</v>
      </c>
      <c r="E222" s="21">
        <f>E202-Baseline!E202</f>
        <v>9.7636841593171155</v>
      </c>
      <c r="F222" s="21">
        <f>F202-Baseline!F202</f>
        <v>9.7754165675871789</v>
      </c>
      <c r="G222" s="21">
        <f>G202-Baseline!G202</f>
        <v>9.7890744701895542</v>
      </c>
      <c r="H222" s="21">
        <f>H202-Baseline!H202</f>
        <v>9.8042845155332525</v>
      </c>
      <c r="I222" s="21">
        <f>I202-Baseline!I202</f>
        <v>9.8216033301898094</v>
      </c>
      <c r="J222" s="21">
        <f>J202-Baseline!J202</f>
        <v>9.8410150724434455</v>
      </c>
      <c r="K222" s="21">
        <f>K202-Baseline!K202</f>
        <v>9.8625055697633233</v>
      </c>
      <c r="L222" s="21">
        <f>L202-Baseline!L202</f>
        <v>9.8860624331335849</v>
      </c>
      <c r="M222" s="21">
        <f>M202-Baseline!M202</f>
        <v>9.8783110444623325</v>
      </c>
      <c r="N222" s="21">
        <f>N202-Baseline!N202</f>
        <v>9.868390632490053</v>
      </c>
      <c r="O222" s="21">
        <f>O202-Baseline!O202</f>
        <v>9.8617557855539761</v>
      </c>
      <c r="P222" s="21">
        <f>P202-Baseline!P202</f>
        <v>9.8583580964626965</v>
      </c>
      <c r="Q222" s="21">
        <f>Q202-Baseline!Q202</f>
        <v>9.8581522322766126</v>
      </c>
      <c r="R222" s="21">
        <f>R202-Baseline!R202</f>
        <v>9.8594192363486552</v>
      </c>
      <c r="S222" s="21">
        <f>S202-Baseline!S202</f>
        <v>9.8623777091890759</v>
      </c>
      <c r="T222" s="21">
        <f>T202-Baseline!T202</f>
        <v>9.8684224369654103</v>
      </c>
      <c r="U222" s="21">
        <f>U202-Baseline!U202</f>
        <v>9.8775341954570273</v>
      </c>
      <c r="V222" s="21">
        <f>V202-Baseline!V202</f>
        <v>9.889687197231023</v>
      </c>
      <c r="W222" s="21">
        <f>W202-Baseline!W202</f>
        <v>9.9048512591479572</v>
      </c>
      <c r="X222" s="21">
        <f>X202-Baseline!X202</f>
        <v>9.9229990437497264</v>
      </c>
      <c r="Y222" s="21">
        <f>Y202-Baseline!Y202</f>
        <v>9.9440608985364385</v>
      </c>
      <c r="Z222" s="21">
        <f>Z202-Baseline!Z202</f>
        <v>9.9679861945884642</v>
      </c>
      <c r="AA222" s="21">
        <f>AA202-Baseline!AA202</f>
        <v>9.9948310798195017</v>
      </c>
      <c r="AB222" s="21">
        <f>AB202-Baseline!AB202</f>
        <v>10.024579378188129</v>
      </c>
      <c r="AC222" s="21">
        <f>AC202-Baseline!AC202</f>
        <v>81.713718742772045</v>
      </c>
      <c r="AD222" s="21">
        <f>AD202-Baseline!AD202</f>
        <v>81.913705650457345</v>
      </c>
      <c r="AE222" s="21">
        <f>AE202-Baseline!AE202</f>
        <v>82.127456149600135</v>
      </c>
      <c r="AF222" s="21">
        <f>AF202-Baseline!AF202</f>
        <v>82.351908716191986</v>
      </c>
      <c r="AG222" s="21">
        <f>AG202-Baseline!AG202</f>
        <v>82.585259345067612</v>
      </c>
      <c r="AH222" s="21">
        <f>AH202-Baseline!AH202</f>
        <v>82.827412046491816</v>
      </c>
      <c r="AI222" s="21">
        <f>AI202-Baseline!AI202</f>
        <v>83.080758702466341</v>
      </c>
      <c r="AJ222" s="21">
        <f>AJ202-Baseline!AJ202</f>
        <v>83.743475796613765</v>
      </c>
      <c r="AK222" s="21">
        <f>AK202-Baseline!AK202</f>
        <v>84.420106259707751</v>
      </c>
      <c r="AL222" s="21">
        <f>AL202-Baseline!AL202</f>
        <v>85.110805941136846</v>
      </c>
      <c r="AM222" s="21">
        <f>AM202-Baseline!AM202</f>
        <v>85.775475827724634</v>
      </c>
      <c r="AN222" s="21">
        <f>AN202-Baseline!AN202</f>
        <v>86.43695199746837</v>
      </c>
      <c r="AO222" s="21">
        <f>AO202-Baseline!AO202</f>
        <v>87.111421126316998</v>
      </c>
      <c r="AP222" s="21">
        <f>AP202-Baseline!AP202</f>
        <v>87.798941663844147</v>
      </c>
      <c r="AQ222" s="21">
        <f>AQ202-Baseline!AQ202</f>
        <v>88.499606778714067</v>
      </c>
      <c r="AR222" s="21">
        <f>AR202-Baseline!AR202</f>
        <v>89.151820050426778</v>
      </c>
      <c r="AS222" s="21">
        <f>AS202-Baseline!AS202</f>
        <v>89.684001452830586</v>
      </c>
      <c r="AT222" s="21">
        <f>AT202-Baseline!AT202</f>
        <v>90.225175006278249</v>
      </c>
      <c r="AU222" s="21">
        <f>AU202-Baseline!AU202</f>
        <v>90.775246477077815</v>
      </c>
      <c r="AV222" s="21">
        <f>AV202-Baseline!AV202</f>
        <v>91.319971180911125</v>
      </c>
      <c r="AW222" s="21">
        <f>AW202-Baseline!AW202</f>
        <v>91.842833887931576</v>
      </c>
      <c r="AX222" s="21">
        <f>AX202-Baseline!AX202</f>
        <v>92.37333613290177</v>
      </c>
      <c r="AY222" s="21">
        <f>AY202-Baseline!AY202</f>
        <v>92.756956019097757</v>
      </c>
      <c r="AZ222" s="21">
        <f>AZ202-Baseline!AZ202</f>
        <v>93.094277385265741</v>
      </c>
      <c r="BA222" s="21">
        <f>BA202-Baseline!BA202</f>
        <v>93.440882864154844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8.1916606098269078</v>
      </c>
      <c r="F220" s="21">
        <f>F200-Baseline!F200</f>
        <v>8.1975815017360034</v>
      </c>
      <c r="G220" s="21">
        <f>G200-Baseline!G200</f>
        <v>8.1933568910722165</v>
      </c>
      <c r="H220" s="21">
        <f>H200-Baseline!H200</f>
        <v>8.189748165077221</v>
      </c>
      <c r="I220" s="21">
        <f>I200-Baseline!I200</f>
        <v>8.198170134850276</v>
      </c>
      <c r="J220" s="21">
        <f>J200-Baseline!J200</f>
        <v>8.207612714579561</v>
      </c>
      <c r="K220" s="21">
        <f>K200-Baseline!K200</f>
        <v>8.2073313056776804</v>
      </c>
      <c r="L220" s="21">
        <f>L200-Baseline!L200</f>
        <v>8.2188390138674325</v>
      </c>
      <c r="M220" s="21">
        <f>M200-Baseline!M200</f>
        <v>8.197986340716712</v>
      </c>
      <c r="N220" s="21">
        <f>N200-Baseline!N200</f>
        <v>8.1633480862614451</v>
      </c>
      <c r="O220" s="21">
        <f>O200-Baseline!O200</f>
        <v>8.1415249316424685</v>
      </c>
      <c r="P220" s="21">
        <f>P200-Baseline!P200</f>
        <v>8.1218599236847808</v>
      </c>
      <c r="Q220" s="21">
        <f>Q200-Baseline!Q200</f>
        <v>8.1043050403554808</v>
      </c>
      <c r="R220" s="21">
        <f>R200-Baseline!R200</f>
        <v>8.0974547500122505</v>
      </c>
      <c r="S220" s="21">
        <f>S200-Baseline!S200</f>
        <v>8.082041978602323</v>
      </c>
      <c r="T220" s="21">
        <f>T200-Baseline!T200</f>
        <v>8.068646789755384</v>
      </c>
      <c r="U220" s="21">
        <f>U200-Baseline!U200</f>
        <v>8.0572455472125117</v>
      </c>
      <c r="V220" s="21">
        <f>V200-Baseline!V200</f>
        <v>8.0579081192940869</v>
      </c>
      <c r="W220" s="21">
        <f>W200-Baseline!W200</f>
        <v>8.0503465604585891</v>
      </c>
      <c r="X220" s="21">
        <f>X200-Baseline!X200</f>
        <v>8.0546797290501875</v>
      </c>
      <c r="Y220" s="21">
        <f>Y200-Baseline!Y200</f>
        <v>8.0507827228003599</v>
      </c>
      <c r="Z220" s="21">
        <f>Z200-Baseline!Z200</f>
        <v>8.058550100769196</v>
      </c>
      <c r="AA220" s="21">
        <f>AA200-Baseline!AA200</f>
        <v>8.0680331515601473</v>
      </c>
      <c r="AB220" s="21">
        <f>AB200-Baseline!AB200</f>
        <v>8.0792099604665708</v>
      </c>
      <c r="AC220" s="21">
        <f>AC200-Baseline!AC200</f>
        <v>62.078101244303312</v>
      </c>
      <c r="AD220" s="21">
        <f>AD200-Baseline!AD200</f>
        <v>62.0946491684373</v>
      </c>
      <c r="AE220" s="21">
        <f>AE200-Baseline!AE200</f>
        <v>62.131947827601053</v>
      </c>
      <c r="AF220" s="21">
        <f>AF200-Baseline!AF200</f>
        <v>62.17701271986251</v>
      </c>
      <c r="AG220" s="21">
        <f>AG200-Baseline!AG200</f>
        <v>62.230777407581847</v>
      </c>
      <c r="AH220" s="21">
        <f>AH200-Baseline!AH200</f>
        <v>62.294484738921518</v>
      </c>
      <c r="AI220" s="21">
        <f>AI200-Baseline!AI200</f>
        <v>62.369999694029602</v>
      </c>
      <c r="AJ220" s="21">
        <f>AJ200-Baseline!AJ200</f>
        <v>62.753942846902724</v>
      </c>
      <c r="AK220" s="21">
        <f>AK200-Baseline!AK200</f>
        <v>63.14945953757929</v>
      </c>
      <c r="AL220" s="21">
        <f>AL200-Baseline!AL200</f>
        <v>63.557124677443902</v>
      </c>
      <c r="AM220" s="21">
        <f>AM200-Baseline!AM200</f>
        <v>63.947637689301217</v>
      </c>
      <c r="AN220" s="21">
        <f>AN200-Baseline!AN200</f>
        <v>64.337583109696553</v>
      </c>
      <c r="AO220" s="21">
        <f>AO200-Baseline!AO200</f>
        <v>64.738684699886988</v>
      </c>
      <c r="AP220" s="21">
        <f>AP200-Baseline!AP200</f>
        <v>65.150952693904699</v>
      </c>
      <c r="AQ220" s="21">
        <f>AQ200-Baseline!AQ200</f>
        <v>65.574460050394691</v>
      </c>
      <c r="AR220" s="21">
        <f>AR200-Baseline!AR200</f>
        <v>65.963659750540913</v>
      </c>
      <c r="AS220" s="21">
        <f>AS200-Baseline!AS200</f>
        <v>66.265729796640613</v>
      </c>
      <c r="AT220" s="21">
        <f>AT200-Baseline!AT200</f>
        <v>66.575945071369304</v>
      </c>
      <c r="AU220" s="21">
        <f>AU200-Baseline!AU200</f>
        <v>66.894198486889792</v>
      </c>
      <c r="AV220" s="21">
        <f>AV200-Baseline!AV200</f>
        <v>67.20997591346125</v>
      </c>
      <c r="AW220" s="21">
        <f>AW200-Baseline!AW200</f>
        <v>67.51110923521577</v>
      </c>
      <c r="AX220" s="21">
        <f>AX200-Baseline!AX200</f>
        <v>67.819255143329613</v>
      </c>
      <c r="AY220" s="21">
        <f>AY200-Baseline!AY200</f>
        <v>68.024122249531985</v>
      </c>
      <c r="AZ220" s="21">
        <f>AZ200-Baseline!AZ200</f>
        <v>68.197528028194668</v>
      </c>
      <c r="BA220" s="21">
        <f>BA200-Baseline!BA200</f>
        <v>68.379095594299145</v>
      </c>
      <c r="BB220" s="21">
        <f>BB200-Baseline!BB200</f>
        <v>68.560991658333464</v>
      </c>
    </row>
    <row r="221" spans="1:54" outlineLevel="2">
      <c r="A221" s="488"/>
      <c r="B221" s="150" t="s">
        <v>490</v>
      </c>
      <c r="C221" s="19"/>
      <c r="D221" s="135" t="s">
        <v>381</v>
      </c>
      <c r="E221" s="21">
        <f>E201-Baseline!E201</f>
        <v>6.6295417941256289</v>
      </c>
      <c r="F221" s="21">
        <f>F201-Baseline!F201</f>
        <v>6.6137863627596385</v>
      </c>
      <c r="G221" s="21">
        <f>G201-Baseline!G201</f>
        <v>6.5994406031612698</v>
      </c>
      <c r="H221" s="21">
        <f>H201-Baseline!H201</f>
        <v>6.5861262648067829</v>
      </c>
      <c r="I221" s="21">
        <f>I201-Baseline!I201</f>
        <v>6.5743929298476838</v>
      </c>
      <c r="J221" s="21">
        <f>J201-Baseline!J201</f>
        <v>6.5642186193679937</v>
      </c>
      <c r="K221" s="21">
        <f>K201-Baseline!K201</f>
        <v>6.5555827714984627</v>
      </c>
      <c r="L221" s="21">
        <f>L201-Baseline!L201</f>
        <v>6.5484663490965964</v>
      </c>
      <c r="M221" s="21">
        <f>M201-Baseline!M201</f>
        <v>6.5095297052993946</v>
      </c>
      <c r="N221" s="21">
        <f>N201-Baseline!N201</f>
        <v>6.4678695642110906</v>
      </c>
      <c r="O221" s="21">
        <f>O201-Baseline!O201</f>
        <v>6.4289262353992775</v>
      </c>
      <c r="P221" s="21">
        <f>P201-Baseline!P201</f>
        <v>6.3926435522987344</v>
      </c>
      <c r="Q221" s="21">
        <f>Q201-Baseline!Q201</f>
        <v>6.358968122856048</v>
      </c>
      <c r="R221" s="21">
        <f>R201-Baseline!R201</f>
        <v>6.3261768505553428</v>
      </c>
      <c r="S221" s="21">
        <f>S201-Baseline!S201</f>
        <v>6.2952788513145581</v>
      </c>
      <c r="T221" s="21">
        <f>T201-Baseline!T201</f>
        <v>6.2668720998752585</v>
      </c>
      <c r="U221" s="21">
        <f>U201-Baseline!U201</f>
        <v>6.2409284147628696</v>
      </c>
      <c r="V221" s="21">
        <f>V201-Baseline!V201</f>
        <v>6.2174127058920803</v>
      </c>
      <c r="W221" s="21">
        <f>W201-Baseline!W201</f>
        <v>6.1962851224994946</v>
      </c>
      <c r="X221" s="21">
        <f>X201-Baseline!X201</f>
        <v>6.1775082947331983</v>
      </c>
      <c r="Y221" s="21">
        <f>Y201-Baseline!Y201</f>
        <v>6.1610021592443358</v>
      </c>
      <c r="Z221" s="21">
        <f>Z201-Baseline!Z201</f>
        <v>6.1467052698225846</v>
      </c>
      <c r="AA221" s="21">
        <f>AA201-Baseline!AA201</f>
        <v>6.1346625571946953</v>
      </c>
      <c r="AB221" s="21">
        <f>AB201-Baseline!AB201</f>
        <v>6.1248462005269406</v>
      </c>
      <c r="AC221" s="21">
        <f>AC201-Baseline!AC201</f>
        <v>42.339719391513697</v>
      </c>
      <c r="AD221" s="21">
        <f>AD201-Baseline!AD201</f>
        <v>42.159228650755914</v>
      </c>
      <c r="AE221" s="21">
        <f>AE201-Baseline!AE201</f>
        <v>41.991783978812151</v>
      </c>
      <c r="AF221" s="21">
        <f>AF201-Baseline!AF201</f>
        <v>41.83611811322946</v>
      </c>
      <c r="AG221" s="21">
        <f>AG201-Baseline!AG201</f>
        <v>41.691392313313912</v>
      </c>
      <c r="AH221" s="21">
        <f>AH201-Baseline!AH201</f>
        <v>41.557346180480572</v>
      </c>
      <c r="AI221" s="21">
        <f>AI201-Baseline!AI201</f>
        <v>41.434557416855441</v>
      </c>
      <c r="AJ221" s="21">
        <f>AJ201-Baseline!AJ201</f>
        <v>41.517918282759751</v>
      </c>
      <c r="AK221" s="21">
        <f>AK201-Baseline!AK201</f>
        <v>41.611435406197472</v>
      </c>
      <c r="AL221" s="21">
        <f>AL201-Baseline!AL201</f>
        <v>41.715050938427922</v>
      </c>
      <c r="AM221" s="21">
        <f>AM201-Baseline!AM201</f>
        <v>41.810239712007352</v>
      </c>
      <c r="AN221" s="21">
        <f>AN201-Baseline!AN201</f>
        <v>41.907451314763819</v>
      </c>
      <c r="AO221" s="21">
        <f>AO201-Baseline!AO201</f>
        <v>42.014038193972965</v>
      </c>
      <c r="AP221" s="21">
        <f>AP201-Baseline!AP201</f>
        <v>42.129921275553471</v>
      </c>
      <c r="AQ221" s="21">
        <f>AQ201-Baseline!AQ201</f>
        <v>42.255037537933362</v>
      </c>
      <c r="AR221" s="21">
        <f>AR201-Baseline!AR201</f>
        <v>42.360207399304322</v>
      </c>
      <c r="AS221" s="21">
        <f>AS201-Baseline!AS201</f>
        <v>42.41177839496585</v>
      </c>
      <c r="AT221" s="21">
        <f>AT201-Baseline!AT201</f>
        <v>42.470689873269286</v>
      </c>
      <c r="AU221" s="21">
        <f>AU201-Baseline!AU201</f>
        <v>42.536803422100604</v>
      </c>
      <c r="AV221" s="21">
        <f>AV201-Baseline!AV201</f>
        <v>42.603406659244023</v>
      </c>
      <c r="AW221" s="21">
        <f>AW201-Baseline!AW201</f>
        <v>42.662782844273096</v>
      </c>
      <c r="AX221" s="21">
        <f>AX201-Baseline!AX201</f>
        <v>42.728585175815155</v>
      </c>
      <c r="AY221" s="21">
        <f>AY201-Baseline!AY201</f>
        <v>42.735740975236936</v>
      </c>
      <c r="AZ221" s="21">
        <f>AZ201-Baseline!AZ201</f>
        <v>42.726713589981479</v>
      </c>
      <c r="BA221" s="21">
        <f>BA201-Baseline!BA201</f>
        <v>42.724813108842355</v>
      </c>
      <c r="BB221" s="21">
        <f>BB201-Baseline!BB201</f>
        <v>42.725003707948702</v>
      </c>
    </row>
    <row r="222" spans="1:54" outlineLevel="2">
      <c r="A222" s="489"/>
      <c r="B222" s="150" t="s">
        <v>491</v>
      </c>
      <c r="C222" s="19"/>
      <c r="D222" s="135" t="s">
        <v>381</v>
      </c>
      <c r="E222" s="21">
        <f>E202-Baseline!E202</f>
        <v>9.7636841593171155</v>
      </c>
      <c r="F222" s="21">
        <f>F202-Baseline!F202</f>
        <v>9.7754165675871789</v>
      </c>
      <c r="G222" s="21">
        <f>G202-Baseline!G202</f>
        <v>9.7890744701895542</v>
      </c>
      <c r="H222" s="21">
        <f>H202-Baseline!H202</f>
        <v>9.8042845155332525</v>
      </c>
      <c r="I222" s="21">
        <f>I202-Baseline!I202</f>
        <v>9.8216033301898094</v>
      </c>
      <c r="J222" s="21">
        <f>J202-Baseline!J202</f>
        <v>9.8410150724434455</v>
      </c>
      <c r="K222" s="21">
        <f>K202-Baseline!K202</f>
        <v>9.8625055697633233</v>
      </c>
      <c r="L222" s="21">
        <f>L202-Baseline!L202</f>
        <v>9.8860624331335849</v>
      </c>
      <c r="M222" s="21">
        <f>M202-Baseline!M202</f>
        <v>9.8783110444623325</v>
      </c>
      <c r="N222" s="21">
        <f>N202-Baseline!N202</f>
        <v>9.868390632490053</v>
      </c>
      <c r="O222" s="21">
        <f>O202-Baseline!O202</f>
        <v>9.8617557855539761</v>
      </c>
      <c r="P222" s="21">
        <f>P202-Baseline!P202</f>
        <v>9.8583580964626965</v>
      </c>
      <c r="Q222" s="21">
        <f>Q202-Baseline!Q202</f>
        <v>9.8581522322766126</v>
      </c>
      <c r="R222" s="21">
        <f>R202-Baseline!R202</f>
        <v>9.8594192363486552</v>
      </c>
      <c r="S222" s="21">
        <f>S202-Baseline!S202</f>
        <v>9.8623777091890759</v>
      </c>
      <c r="T222" s="21">
        <f>T202-Baseline!T202</f>
        <v>9.8684224369654103</v>
      </c>
      <c r="U222" s="21">
        <f>U202-Baseline!U202</f>
        <v>9.8775341954570273</v>
      </c>
      <c r="V222" s="21">
        <f>V202-Baseline!V202</f>
        <v>9.889687197231023</v>
      </c>
      <c r="W222" s="21">
        <f>W202-Baseline!W202</f>
        <v>9.9048512591479572</v>
      </c>
      <c r="X222" s="21">
        <f>X202-Baseline!X202</f>
        <v>9.9229990437497264</v>
      </c>
      <c r="Y222" s="21">
        <f>Y202-Baseline!Y202</f>
        <v>9.9440608985364385</v>
      </c>
      <c r="Z222" s="21">
        <f>Z202-Baseline!Z202</f>
        <v>9.9679861945884642</v>
      </c>
      <c r="AA222" s="21">
        <f>AA202-Baseline!AA202</f>
        <v>9.9948310798195017</v>
      </c>
      <c r="AB222" s="21">
        <f>AB202-Baseline!AB202</f>
        <v>10.024579378188129</v>
      </c>
      <c r="AC222" s="21">
        <f>AC202-Baseline!AC202</f>
        <v>81.713718742772045</v>
      </c>
      <c r="AD222" s="21">
        <f>AD202-Baseline!AD202</f>
        <v>81.913705650457345</v>
      </c>
      <c r="AE222" s="21">
        <f>AE202-Baseline!AE202</f>
        <v>82.127456149600135</v>
      </c>
      <c r="AF222" s="21">
        <f>AF202-Baseline!AF202</f>
        <v>82.351908716191986</v>
      </c>
      <c r="AG222" s="21">
        <f>AG202-Baseline!AG202</f>
        <v>82.585259345067612</v>
      </c>
      <c r="AH222" s="21">
        <f>AH202-Baseline!AH202</f>
        <v>82.827412046491816</v>
      </c>
      <c r="AI222" s="21">
        <f>AI202-Baseline!AI202</f>
        <v>83.080758702466341</v>
      </c>
      <c r="AJ222" s="21">
        <f>AJ202-Baseline!AJ202</f>
        <v>83.743475796613765</v>
      </c>
      <c r="AK222" s="21">
        <f>AK202-Baseline!AK202</f>
        <v>84.420106259707751</v>
      </c>
      <c r="AL222" s="21">
        <f>AL202-Baseline!AL202</f>
        <v>85.110805941136846</v>
      </c>
      <c r="AM222" s="21">
        <f>AM202-Baseline!AM202</f>
        <v>85.775475827724634</v>
      </c>
      <c r="AN222" s="21">
        <f>AN202-Baseline!AN202</f>
        <v>86.43695199746837</v>
      </c>
      <c r="AO222" s="21">
        <f>AO202-Baseline!AO202</f>
        <v>87.111421126316998</v>
      </c>
      <c r="AP222" s="21">
        <f>AP202-Baseline!AP202</f>
        <v>87.798941663844147</v>
      </c>
      <c r="AQ222" s="21">
        <f>AQ202-Baseline!AQ202</f>
        <v>88.499606778714067</v>
      </c>
      <c r="AR222" s="21">
        <f>AR202-Baseline!AR202</f>
        <v>89.151820050426778</v>
      </c>
      <c r="AS222" s="21">
        <f>AS202-Baseline!AS202</f>
        <v>89.684001452830586</v>
      </c>
      <c r="AT222" s="21">
        <f>AT202-Baseline!AT202</f>
        <v>90.225175006278249</v>
      </c>
      <c r="AU222" s="21">
        <f>AU202-Baseline!AU202</f>
        <v>90.775246477077815</v>
      </c>
      <c r="AV222" s="21">
        <f>AV202-Baseline!AV202</f>
        <v>91.319971180911125</v>
      </c>
      <c r="AW222" s="21">
        <f>AW202-Baseline!AW202</f>
        <v>91.842833887931576</v>
      </c>
      <c r="AX222" s="21">
        <f>AX202-Baseline!AX202</f>
        <v>92.37333613290177</v>
      </c>
      <c r="AY222" s="21">
        <f>AY202-Baseline!AY202</f>
        <v>92.756956019097757</v>
      </c>
      <c r="AZ222" s="21">
        <f>AZ202-Baseline!AZ202</f>
        <v>93.094277385265741</v>
      </c>
      <c r="BA222" s="21">
        <f>BA202-Baseline!BA202</f>
        <v>93.440882864154844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8.1916606098269078</v>
      </c>
      <c r="F220" s="21">
        <f>F200-Baseline!F200</f>
        <v>8.1975815017360034</v>
      </c>
      <c r="G220" s="21">
        <f>G200-Baseline!G200</f>
        <v>8.1933568910722165</v>
      </c>
      <c r="H220" s="21">
        <f>H200-Baseline!H200</f>
        <v>8.189748165077221</v>
      </c>
      <c r="I220" s="21">
        <f>I200-Baseline!I200</f>
        <v>8.198170134850276</v>
      </c>
      <c r="J220" s="21">
        <f>J200-Baseline!J200</f>
        <v>8.207612714579561</v>
      </c>
      <c r="K220" s="21">
        <f>K200-Baseline!K200</f>
        <v>8.2073313056776804</v>
      </c>
      <c r="L220" s="21">
        <f>L200-Baseline!L200</f>
        <v>8.2188390138674325</v>
      </c>
      <c r="M220" s="21">
        <f>M200-Baseline!M200</f>
        <v>8.197986340716712</v>
      </c>
      <c r="N220" s="21">
        <f>N200-Baseline!N200</f>
        <v>8.1633480862614451</v>
      </c>
      <c r="O220" s="21">
        <f>O200-Baseline!O200</f>
        <v>8.1415249316424685</v>
      </c>
      <c r="P220" s="21">
        <f>P200-Baseline!P200</f>
        <v>8.1218599236847808</v>
      </c>
      <c r="Q220" s="21">
        <f>Q200-Baseline!Q200</f>
        <v>8.1043050403554808</v>
      </c>
      <c r="R220" s="21">
        <f>R200-Baseline!R200</f>
        <v>8.0974547500122505</v>
      </c>
      <c r="S220" s="21">
        <f>S200-Baseline!S200</f>
        <v>8.082041978602323</v>
      </c>
      <c r="T220" s="21">
        <f>T200-Baseline!T200</f>
        <v>8.068646789755384</v>
      </c>
      <c r="U220" s="21">
        <f>U200-Baseline!U200</f>
        <v>8.0572455472125117</v>
      </c>
      <c r="V220" s="21">
        <f>V200-Baseline!V200</f>
        <v>8.0579081192940869</v>
      </c>
      <c r="W220" s="21">
        <f>W200-Baseline!W200</f>
        <v>8.0503465604585891</v>
      </c>
      <c r="X220" s="21">
        <f>X200-Baseline!X200</f>
        <v>8.0546797290501875</v>
      </c>
      <c r="Y220" s="21">
        <f>Y200-Baseline!Y200</f>
        <v>8.0507827228003599</v>
      </c>
      <c r="Z220" s="21">
        <f>Z200-Baseline!Z200</f>
        <v>8.058550100769196</v>
      </c>
      <c r="AA220" s="21">
        <f>AA200-Baseline!AA200</f>
        <v>8.0680331515601473</v>
      </c>
      <c r="AB220" s="21">
        <f>AB200-Baseline!AB200</f>
        <v>8.0792099604665708</v>
      </c>
      <c r="AC220" s="21">
        <f>AC200-Baseline!AC200</f>
        <v>62.078101244303312</v>
      </c>
      <c r="AD220" s="21">
        <f>AD200-Baseline!AD200</f>
        <v>62.0946491684373</v>
      </c>
      <c r="AE220" s="21">
        <f>AE200-Baseline!AE200</f>
        <v>62.131947827601053</v>
      </c>
      <c r="AF220" s="21">
        <f>AF200-Baseline!AF200</f>
        <v>62.17701271986251</v>
      </c>
      <c r="AG220" s="21">
        <f>AG200-Baseline!AG200</f>
        <v>62.230777407581847</v>
      </c>
      <c r="AH220" s="21">
        <f>AH200-Baseline!AH200</f>
        <v>62.294484738921518</v>
      </c>
      <c r="AI220" s="21">
        <f>AI200-Baseline!AI200</f>
        <v>62.369999694029602</v>
      </c>
      <c r="AJ220" s="21">
        <f>AJ200-Baseline!AJ200</f>
        <v>62.753942846902724</v>
      </c>
      <c r="AK220" s="21">
        <f>AK200-Baseline!AK200</f>
        <v>63.14945953757929</v>
      </c>
      <c r="AL220" s="21">
        <f>AL200-Baseline!AL200</f>
        <v>63.557124677443902</v>
      </c>
      <c r="AM220" s="21">
        <f>AM200-Baseline!AM200</f>
        <v>63.947637689301217</v>
      </c>
      <c r="AN220" s="21">
        <f>AN200-Baseline!AN200</f>
        <v>64.337583109696553</v>
      </c>
      <c r="AO220" s="21">
        <f>AO200-Baseline!AO200</f>
        <v>64.738684699886988</v>
      </c>
      <c r="AP220" s="21">
        <f>AP200-Baseline!AP200</f>
        <v>65.150952693904699</v>
      </c>
      <c r="AQ220" s="21">
        <f>AQ200-Baseline!AQ200</f>
        <v>65.574460050394691</v>
      </c>
      <c r="AR220" s="21">
        <f>AR200-Baseline!AR200</f>
        <v>65.963659750540913</v>
      </c>
      <c r="AS220" s="21">
        <f>AS200-Baseline!AS200</f>
        <v>66.265729796640613</v>
      </c>
      <c r="AT220" s="21">
        <f>AT200-Baseline!AT200</f>
        <v>66.575945071369304</v>
      </c>
      <c r="AU220" s="21">
        <f>AU200-Baseline!AU200</f>
        <v>66.894198486889792</v>
      </c>
      <c r="AV220" s="21">
        <f>AV200-Baseline!AV200</f>
        <v>67.20997591346125</v>
      </c>
      <c r="AW220" s="21">
        <f>AW200-Baseline!AW200</f>
        <v>67.51110923521577</v>
      </c>
      <c r="AX220" s="21">
        <f>AX200-Baseline!AX200</f>
        <v>67.819255143329613</v>
      </c>
      <c r="AY220" s="21">
        <f>AY200-Baseline!AY200</f>
        <v>68.024122249531985</v>
      </c>
      <c r="AZ220" s="21">
        <f>AZ200-Baseline!AZ200</f>
        <v>68.197528028194668</v>
      </c>
      <c r="BA220" s="21">
        <f>BA200-Baseline!BA200</f>
        <v>68.379095594299145</v>
      </c>
      <c r="BB220" s="21">
        <f>BB200-Baseline!BB200</f>
        <v>68.560991658333464</v>
      </c>
    </row>
    <row r="221" spans="1:54" outlineLevel="2">
      <c r="A221" s="488"/>
      <c r="B221" s="150" t="s">
        <v>490</v>
      </c>
      <c r="C221" s="19"/>
      <c r="D221" s="135" t="s">
        <v>381</v>
      </c>
      <c r="E221" s="21">
        <f>E201-Baseline!E201</f>
        <v>6.6295417941256289</v>
      </c>
      <c r="F221" s="21">
        <f>F201-Baseline!F201</f>
        <v>6.6137863627596385</v>
      </c>
      <c r="G221" s="21">
        <f>G201-Baseline!G201</f>
        <v>6.5994406031612698</v>
      </c>
      <c r="H221" s="21">
        <f>H201-Baseline!H201</f>
        <v>6.5861262648067829</v>
      </c>
      <c r="I221" s="21">
        <f>I201-Baseline!I201</f>
        <v>6.5743929298476838</v>
      </c>
      <c r="J221" s="21">
        <f>J201-Baseline!J201</f>
        <v>6.5642186193679937</v>
      </c>
      <c r="K221" s="21">
        <f>K201-Baseline!K201</f>
        <v>6.5555827714984627</v>
      </c>
      <c r="L221" s="21">
        <f>L201-Baseline!L201</f>
        <v>6.5484663490965964</v>
      </c>
      <c r="M221" s="21">
        <f>M201-Baseline!M201</f>
        <v>6.5095297052993946</v>
      </c>
      <c r="N221" s="21">
        <f>N201-Baseline!N201</f>
        <v>6.4678695642110906</v>
      </c>
      <c r="O221" s="21">
        <f>O201-Baseline!O201</f>
        <v>6.4289262353992775</v>
      </c>
      <c r="P221" s="21">
        <f>P201-Baseline!P201</f>
        <v>6.3926435522987344</v>
      </c>
      <c r="Q221" s="21">
        <f>Q201-Baseline!Q201</f>
        <v>6.358968122856048</v>
      </c>
      <c r="R221" s="21">
        <f>R201-Baseline!R201</f>
        <v>6.3261768505553428</v>
      </c>
      <c r="S221" s="21">
        <f>S201-Baseline!S201</f>
        <v>6.2952788513145581</v>
      </c>
      <c r="T221" s="21">
        <f>T201-Baseline!T201</f>
        <v>6.2668720998752585</v>
      </c>
      <c r="U221" s="21">
        <f>U201-Baseline!U201</f>
        <v>6.2409284147628696</v>
      </c>
      <c r="V221" s="21">
        <f>V201-Baseline!V201</f>
        <v>6.2174127058920803</v>
      </c>
      <c r="W221" s="21">
        <f>W201-Baseline!W201</f>
        <v>6.1962851224994946</v>
      </c>
      <c r="X221" s="21">
        <f>X201-Baseline!X201</f>
        <v>6.1775082947331983</v>
      </c>
      <c r="Y221" s="21">
        <f>Y201-Baseline!Y201</f>
        <v>6.1610021592443358</v>
      </c>
      <c r="Z221" s="21">
        <f>Z201-Baseline!Z201</f>
        <v>6.1467052698225846</v>
      </c>
      <c r="AA221" s="21">
        <f>AA201-Baseline!AA201</f>
        <v>6.1346625571946953</v>
      </c>
      <c r="AB221" s="21">
        <f>AB201-Baseline!AB201</f>
        <v>6.1248462005269406</v>
      </c>
      <c r="AC221" s="21">
        <f>AC201-Baseline!AC201</f>
        <v>42.339719391513697</v>
      </c>
      <c r="AD221" s="21">
        <f>AD201-Baseline!AD201</f>
        <v>42.159228650755914</v>
      </c>
      <c r="AE221" s="21">
        <f>AE201-Baseline!AE201</f>
        <v>41.991783978812151</v>
      </c>
      <c r="AF221" s="21">
        <f>AF201-Baseline!AF201</f>
        <v>41.83611811322946</v>
      </c>
      <c r="AG221" s="21">
        <f>AG201-Baseline!AG201</f>
        <v>41.691392313313912</v>
      </c>
      <c r="AH221" s="21">
        <f>AH201-Baseline!AH201</f>
        <v>41.557346180480572</v>
      </c>
      <c r="AI221" s="21">
        <f>AI201-Baseline!AI201</f>
        <v>41.434557416855441</v>
      </c>
      <c r="AJ221" s="21">
        <f>AJ201-Baseline!AJ201</f>
        <v>41.517918282759751</v>
      </c>
      <c r="AK221" s="21">
        <f>AK201-Baseline!AK201</f>
        <v>41.611435406197472</v>
      </c>
      <c r="AL221" s="21">
        <f>AL201-Baseline!AL201</f>
        <v>41.715050938427922</v>
      </c>
      <c r="AM221" s="21">
        <f>AM201-Baseline!AM201</f>
        <v>41.810239712007352</v>
      </c>
      <c r="AN221" s="21">
        <f>AN201-Baseline!AN201</f>
        <v>41.907451314763819</v>
      </c>
      <c r="AO221" s="21">
        <f>AO201-Baseline!AO201</f>
        <v>42.014038193972965</v>
      </c>
      <c r="AP221" s="21">
        <f>AP201-Baseline!AP201</f>
        <v>42.129921275553471</v>
      </c>
      <c r="AQ221" s="21">
        <f>AQ201-Baseline!AQ201</f>
        <v>42.255037537933362</v>
      </c>
      <c r="AR221" s="21">
        <f>AR201-Baseline!AR201</f>
        <v>42.360207399304322</v>
      </c>
      <c r="AS221" s="21">
        <f>AS201-Baseline!AS201</f>
        <v>42.41177839496585</v>
      </c>
      <c r="AT221" s="21">
        <f>AT201-Baseline!AT201</f>
        <v>42.470689873269286</v>
      </c>
      <c r="AU221" s="21">
        <f>AU201-Baseline!AU201</f>
        <v>42.536803422100604</v>
      </c>
      <c r="AV221" s="21">
        <f>AV201-Baseline!AV201</f>
        <v>42.603406659244023</v>
      </c>
      <c r="AW221" s="21">
        <f>AW201-Baseline!AW201</f>
        <v>42.662782844273096</v>
      </c>
      <c r="AX221" s="21">
        <f>AX201-Baseline!AX201</f>
        <v>42.728585175815155</v>
      </c>
      <c r="AY221" s="21">
        <f>AY201-Baseline!AY201</f>
        <v>42.735740975236936</v>
      </c>
      <c r="AZ221" s="21">
        <f>AZ201-Baseline!AZ201</f>
        <v>42.726713589981479</v>
      </c>
      <c r="BA221" s="21">
        <f>BA201-Baseline!BA201</f>
        <v>42.724813108842355</v>
      </c>
      <c r="BB221" s="21">
        <f>BB201-Baseline!BB201</f>
        <v>42.725003707948702</v>
      </c>
    </row>
    <row r="222" spans="1:54" outlineLevel="2">
      <c r="A222" s="489"/>
      <c r="B222" s="150" t="s">
        <v>491</v>
      </c>
      <c r="C222" s="19"/>
      <c r="D222" s="135" t="s">
        <v>381</v>
      </c>
      <c r="E222" s="21">
        <f>E202-Baseline!E202</f>
        <v>9.7636841593171155</v>
      </c>
      <c r="F222" s="21">
        <f>F202-Baseline!F202</f>
        <v>9.7754165675871789</v>
      </c>
      <c r="G222" s="21">
        <f>G202-Baseline!G202</f>
        <v>9.7890744701895542</v>
      </c>
      <c r="H222" s="21">
        <f>H202-Baseline!H202</f>
        <v>9.8042845155332525</v>
      </c>
      <c r="I222" s="21">
        <f>I202-Baseline!I202</f>
        <v>9.8216033301898094</v>
      </c>
      <c r="J222" s="21">
        <f>J202-Baseline!J202</f>
        <v>9.8410150724434455</v>
      </c>
      <c r="K222" s="21">
        <f>K202-Baseline!K202</f>
        <v>9.8625055697633233</v>
      </c>
      <c r="L222" s="21">
        <f>L202-Baseline!L202</f>
        <v>9.8860624331335849</v>
      </c>
      <c r="M222" s="21">
        <f>M202-Baseline!M202</f>
        <v>9.8783110444623325</v>
      </c>
      <c r="N222" s="21">
        <f>N202-Baseline!N202</f>
        <v>9.868390632490053</v>
      </c>
      <c r="O222" s="21">
        <f>O202-Baseline!O202</f>
        <v>9.8617557855539761</v>
      </c>
      <c r="P222" s="21">
        <f>P202-Baseline!P202</f>
        <v>9.8583580964626965</v>
      </c>
      <c r="Q222" s="21">
        <f>Q202-Baseline!Q202</f>
        <v>9.8581522322766126</v>
      </c>
      <c r="R222" s="21">
        <f>R202-Baseline!R202</f>
        <v>9.8594192363486552</v>
      </c>
      <c r="S222" s="21">
        <f>S202-Baseline!S202</f>
        <v>9.8623777091890759</v>
      </c>
      <c r="T222" s="21">
        <f>T202-Baseline!T202</f>
        <v>9.8684224369654103</v>
      </c>
      <c r="U222" s="21">
        <f>U202-Baseline!U202</f>
        <v>9.8775341954570273</v>
      </c>
      <c r="V222" s="21">
        <f>V202-Baseline!V202</f>
        <v>9.889687197231023</v>
      </c>
      <c r="W222" s="21">
        <f>W202-Baseline!W202</f>
        <v>9.9048512591479572</v>
      </c>
      <c r="X222" s="21">
        <f>X202-Baseline!X202</f>
        <v>9.9229990437497264</v>
      </c>
      <c r="Y222" s="21">
        <f>Y202-Baseline!Y202</f>
        <v>9.9440608985364385</v>
      </c>
      <c r="Z222" s="21">
        <f>Z202-Baseline!Z202</f>
        <v>9.9679861945884642</v>
      </c>
      <c r="AA222" s="21">
        <f>AA202-Baseline!AA202</f>
        <v>9.9948310798195017</v>
      </c>
      <c r="AB222" s="21">
        <f>AB202-Baseline!AB202</f>
        <v>10.024579378188129</v>
      </c>
      <c r="AC222" s="21">
        <f>AC202-Baseline!AC202</f>
        <v>81.713718742772045</v>
      </c>
      <c r="AD222" s="21">
        <f>AD202-Baseline!AD202</f>
        <v>81.913705650457345</v>
      </c>
      <c r="AE222" s="21">
        <f>AE202-Baseline!AE202</f>
        <v>82.127456149600135</v>
      </c>
      <c r="AF222" s="21">
        <f>AF202-Baseline!AF202</f>
        <v>82.351908716191986</v>
      </c>
      <c r="AG222" s="21">
        <f>AG202-Baseline!AG202</f>
        <v>82.585259345067612</v>
      </c>
      <c r="AH222" s="21">
        <f>AH202-Baseline!AH202</f>
        <v>82.827412046491816</v>
      </c>
      <c r="AI222" s="21">
        <f>AI202-Baseline!AI202</f>
        <v>83.080758702466341</v>
      </c>
      <c r="AJ222" s="21">
        <f>AJ202-Baseline!AJ202</f>
        <v>83.743475796613765</v>
      </c>
      <c r="AK222" s="21">
        <f>AK202-Baseline!AK202</f>
        <v>84.420106259707751</v>
      </c>
      <c r="AL222" s="21">
        <f>AL202-Baseline!AL202</f>
        <v>85.110805941136846</v>
      </c>
      <c r="AM222" s="21">
        <f>AM202-Baseline!AM202</f>
        <v>85.775475827724634</v>
      </c>
      <c r="AN222" s="21">
        <f>AN202-Baseline!AN202</f>
        <v>86.43695199746837</v>
      </c>
      <c r="AO222" s="21">
        <f>AO202-Baseline!AO202</f>
        <v>87.111421126316998</v>
      </c>
      <c r="AP222" s="21">
        <f>AP202-Baseline!AP202</f>
        <v>87.798941663844147</v>
      </c>
      <c r="AQ222" s="21">
        <f>AQ202-Baseline!AQ202</f>
        <v>88.499606778714067</v>
      </c>
      <c r="AR222" s="21">
        <f>AR202-Baseline!AR202</f>
        <v>89.151820050426778</v>
      </c>
      <c r="AS222" s="21">
        <f>AS202-Baseline!AS202</f>
        <v>89.684001452830586</v>
      </c>
      <c r="AT222" s="21">
        <f>AT202-Baseline!AT202</f>
        <v>90.225175006278249</v>
      </c>
      <c r="AU222" s="21">
        <f>AU202-Baseline!AU202</f>
        <v>90.775246477077815</v>
      </c>
      <c r="AV222" s="21">
        <f>AV202-Baseline!AV202</f>
        <v>91.319971180911125</v>
      </c>
      <c r="AW222" s="21">
        <f>AW202-Baseline!AW202</f>
        <v>91.842833887931576</v>
      </c>
      <c r="AX222" s="21">
        <f>AX202-Baseline!AX202</f>
        <v>92.37333613290177</v>
      </c>
      <c r="AY222" s="21">
        <f>AY202-Baseline!AY202</f>
        <v>92.756956019097757</v>
      </c>
      <c r="AZ222" s="21">
        <f>AZ202-Baseline!AZ202</f>
        <v>93.094277385265741</v>
      </c>
      <c r="BA222" s="21">
        <f>BA202-Baseline!BA202</f>
        <v>93.440882864154844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E200-Baseline!E200</f>
        <v>8.1916606098269078</v>
      </c>
      <c r="F220" s="21">
        <f>F200-Baseline!F200</f>
        <v>8.1975815017360034</v>
      </c>
      <c r="G220" s="21">
        <f>G200-Baseline!G200</f>
        <v>8.1933568910722165</v>
      </c>
      <c r="H220" s="21">
        <f>H200-Baseline!H200</f>
        <v>8.189748165077221</v>
      </c>
      <c r="I220" s="21">
        <f>I200-Baseline!I200</f>
        <v>8.198170134850276</v>
      </c>
      <c r="J220" s="21">
        <f>J200-Baseline!J200</f>
        <v>8.207612714579561</v>
      </c>
      <c r="K220" s="21">
        <f>K200-Baseline!K200</f>
        <v>8.2073313056776804</v>
      </c>
      <c r="L220" s="21">
        <f>L200-Baseline!L200</f>
        <v>8.2188390138674325</v>
      </c>
      <c r="M220" s="21">
        <f>M200-Baseline!M200</f>
        <v>8.197986340716712</v>
      </c>
      <c r="N220" s="21">
        <f>N200-Baseline!N200</f>
        <v>8.1633480862614451</v>
      </c>
      <c r="O220" s="21">
        <f>O200-Baseline!O200</f>
        <v>8.1415249316424685</v>
      </c>
      <c r="P220" s="21">
        <f>P200-Baseline!P200</f>
        <v>8.1218599236847808</v>
      </c>
      <c r="Q220" s="21">
        <f>Q200-Baseline!Q200</f>
        <v>8.1043050403554808</v>
      </c>
      <c r="R220" s="21">
        <f>R200-Baseline!R200</f>
        <v>8.0974547500122505</v>
      </c>
      <c r="S220" s="21">
        <f>S200-Baseline!S200</f>
        <v>8.082041978602323</v>
      </c>
      <c r="T220" s="21">
        <f>T200-Baseline!T200</f>
        <v>8.068646789755384</v>
      </c>
      <c r="U220" s="21">
        <f>U200-Baseline!U200</f>
        <v>8.0572455472125117</v>
      </c>
      <c r="V220" s="21">
        <f>V200-Baseline!V200</f>
        <v>8.0579081192940869</v>
      </c>
      <c r="W220" s="21">
        <f>W200-Baseline!W200</f>
        <v>8.0503465604585891</v>
      </c>
      <c r="X220" s="21">
        <f>X200-Baseline!X200</f>
        <v>8.0546797290501875</v>
      </c>
      <c r="Y220" s="21">
        <f>Y200-Baseline!Y200</f>
        <v>8.0507827228003599</v>
      </c>
      <c r="Z220" s="21">
        <f>Z200-Baseline!Z200</f>
        <v>8.058550100769196</v>
      </c>
      <c r="AA220" s="21">
        <f>AA200-Baseline!AA200</f>
        <v>8.0680331515601473</v>
      </c>
      <c r="AB220" s="21">
        <f>AB200-Baseline!AB200</f>
        <v>8.0792099604665708</v>
      </c>
      <c r="AC220" s="21">
        <f>AC200-Baseline!AC200</f>
        <v>62.078101244303312</v>
      </c>
      <c r="AD220" s="21">
        <f>AD200-Baseline!AD200</f>
        <v>62.0946491684373</v>
      </c>
      <c r="AE220" s="21">
        <f>AE200-Baseline!AE200</f>
        <v>62.131947827601053</v>
      </c>
      <c r="AF220" s="21">
        <f>AF200-Baseline!AF200</f>
        <v>62.17701271986251</v>
      </c>
      <c r="AG220" s="21">
        <f>AG200-Baseline!AG200</f>
        <v>62.230777407581847</v>
      </c>
      <c r="AH220" s="21">
        <f>AH200-Baseline!AH200</f>
        <v>62.294484738921518</v>
      </c>
      <c r="AI220" s="21">
        <f>AI200-Baseline!AI200</f>
        <v>62.369999694029602</v>
      </c>
      <c r="AJ220" s="21">
        <f>AJ200-Baseline!AJ200</f>
        <v>62.753942846902724</v>
      </c>
      <c r="AK220" s="21">
        <f>AK200-Baseline!AK200</f>
        <v>63.14945953757929</v>
      </c>
      <c r="AL220" s="21">
        <f>AL200-Baseline!AL200</f>
        <v>63.557124677443902</v>
      </c>
      <c r="AM220" s="21">
        <f>AM200-Baseline!AM200</f>
        <v>63.947637689301217</v>
      </c>
      <c r="AN220" s="21">
        <f>AN200-Baseline!AN200</f>
        <v>64.337583109696553</v>
      </c>
      <c r="AO220" s="21">
        <f>AO200-Baseline!AO200</f>
        <v>64.738684699886988</v>
      </c>
      <c r="AP220" s="21">
        <f>AP200-Baseline!AP200</f>
        <v>65.150952693904699</v>
      </c>
      <c r="AQ220" s="21">
        <f>AQ200-Baseline!AQ200</f>
        <v>65.574460050394691</v>
      </c>
      <c r="AR220" s="21">
        <f>AR200-Baseline!AR200</f>
        <v>65.963659750540913</v>
      </c>
      <c r="AS220" s="21">
        <f>AS200-Baseline!AS200</f>
        <v>66.265729796640613</v>
      </c>
      <c r="AT220" s="21">
        <f>AT200-Baseline!AT200</f>
        <v>66.575945071369304</v>
      </c>
      <c r="AU220" s="21">
        <f>AU200-Baseline!AU200</f>
        <v>66.894198486889792</v>
      </c>
      <c r="AV220" s="21">
        <f>AV200-Baseline!AV200</f>
        <v>67.20997591346125</v>
      </c>
      <c r="AW220" s="21">
        <f>AW200-Baseline!AW200</f>
        <v>67.51110923521577</v>
      </c>
      <c r="AX220" s="21">
        <f>AX200-Baseline!AX200</f>
        <v>67.819255143329613</v>
      </c>
      <c r="AY220" s="21">
        <f>AY200-Baseline!AY200</f>
        <v>68.024122249531985</v>
      </c>
      <c r="AZ220" s="21">
        <f>AZ200-Baseline!AZ200</f>
        <v>68.197528028194668</v>
      </c>
      <c r="BA220" s="21">
        <f>BA200-Baseline!BA200</f>
        <v>68.379095594299145</v>
      </c>
      <c r="BB220" s="21">
        <f>BB200-Baseline!BB200</f>
        <v>68.560991658333464</v>
      </c>
    </row>
    <row r="221" spans="1:54" outlineLevel="2">
      <c r="A221" s="488"/>
      <c r="B221" s="150" t="s">
        <v>490</v>
      </c>
      <c r="C221" s="19"/>
      <c r="D221" s="135" t="s">
        <v>381</v>
      </c>
      <c r="E221" s="21">
        <f>E201-Baseline!E201</f>
        <v>6.6295417941256289</v>
      </c>
      <c r="F221" s="21">
        <f>F201-Baseline!F201</f>
        <v>6.6137863627596385</v>
      </c>
      <c r="G221" s="21">
        <f>G201-Baseline!G201</f>
        <v>6.5994406031612698</v>
      </c>
      <c r="H221" s="21">
        <f>H201-Baseline!H201</f>
        <v>6.5861262648067829</v>
      </c>
      <c r="I221" s="21">
        <f>I201-Baseline!I201</f>
        <v>6.5743929298476838</v>
      </c>
      <c r="J221" s="21">
        <f>J201-Baseline!J201</f>
        <v>6.5642186193679937</v>
      </c>
      <c r="K221" s="21">
        <f>K201-Baseline!K201</f>
        <v>6.5555827714984627</v>
      </c>
      <c r="L221" s="21">
        <f>L201-Baseline!L201</f>
        <v>6.5484663490965964</v>
      </c>
      <c r="M221" s="21">
        <f>M201-Baseline!M201</f>
        <v>6.5095297052993946</v>
      </c>
      <c r="N221" s="21">
        <f>N201-Baseline!N201</f>
        <v>6.4678695642110906</v>
      </c>
      <c r="O221" s="21">
        <f>O201-Baseline!O201</f>
        <v>6.4289262353992775</v>
      </c>
      <c r="P221" s="21">
        <f>P201-Baseline!P201</f>
        <v>6.3926435522987344</v>
      </c>
      <c r="Q221" s="21">
        <f>Q201-Baseline!Q201</f>
        <v>6.358968122856048</v>
      </c>
      <c r="R221" s="21">
        <f>R201-Baseline!R201</f>
        <v>6.3261768505553428</v>
      </c>
      <c r="S221" s="21">
        <f>S201-Baseline!S201</f>
        <v>6.2952788513145581</v>
      </c>
      <c r="T221" s="21">
        <f>T201-Baseline!T201</f>
        <v>6.2668720998752585</v>
      </c>
      <c r="U221" s="21">
        <f>U201-Baseline!U201</f>
        <v>6.2409284147628696</v>
      </c>
      <c r="V221" s="21">
        <f>V201-Baseline!V201</f>
        <v>6.2174127058920803</v>
      </c>
      <c r="W221" s="21">
        <f>W201-Baseline!W201</f>
        <v>6.1962851224994946</v>
      </c>
      <c r="X221" s="21">
        <f>X201-Baseline!X201</f>
        <v>6.1775082947331983</v>
      </c>
      <c r="Y221" s="21">
        <f>Y201-Baseline!Y201</f>
        <v>6.1610021592443358</v>
      </c>
      <c r="Z221" s="21">
        <f>Z201-Baseline!Z201</f>
        <v>6.1467052698225846</v>
      </c>
      <c r="AA221" s="21">
        <f>AA201-Baseline!AA201</f>
        <v>6.1346625571946953</v>
      </c>
      <c r="AB221" s="21">
        <f>AB201-Baseline!AB201</f>
        <v>6.1248462005269406</v>
      </c>
      <c r="AC221" s="21">
        <f>AC201-Baseline!AC201</f>
        <v>42.339719391513697</v>
      </c>
      <c r="AD221" s="21">
        <f>AD201-Baseline!AD201</f>
        <v>42.159228650755914</v>
      </c>
      <c r="AE221" s="21">
        <f>AE201-Baseline!AE201</f>
        <v>41.991783978812151</v>
      </c>
      <c r="AF221" s="21">
        <f>AF201-Baseline!AF201</f>
        <v>41.83611811322946</v>
      </c>
      <c r="AG221" s="21">
        <f>AG201-Baseline!AG201</f>
        <v>41.691392313313912</v>
      </c>
      <c r="AH221" s="21">
        <f>AH201-Baseline!AH201</f>
        <v>41.557346180480572</v>
      </c>
      <c r="AI221" s="21">
        <f>AI201-Baseline!AI201</f>
        <v>41.434557416855441</v>
      </c>
      <c r="AJ221" s="21">
        <f>AJ201-Baseline!AJ201</f>
        <v>41.517918282759751</v>
      </c>
      <c r="AK221" s="21">
        <f>AK201-Baseline!AK201</f>
        <v>41.611435406197472</v>
      </c>
      <c r="AL221" s="21">
        <f>AL201-Baseline!AL201</f>
        <v>41.715050938427922</v>
      </c>
      <c r="AM221" s="21">
        <f>AM201-Baseline!AM201</f>
        <v>41.810239712007352</v>
      </c>
      <c r="AN221" s="21">
        <f>AN201-Baseline!AN201</f>
        <v>41.907451314763819</v>
      </c>
      <c r="AO221" s="21">
        <f>AO201-Baseline!AO201</f>
        <v>42.014038193972965</v>
      </c>
      <c r="AP221" s="21">
        <f>AP201-Baseline!AP201</f>
        <v>42.129921275553471</v>
      </c>
      <c r="AQ221" s="21">
        <f>AQ201-Baseline!AQ201</f>
        <v>42.255037537933362</v>
      </c>
      <c r="AR221" s="21">
        <f>AR201-Baseline!AR201</f>
        <v>42.360207399304322</v>
      </c>
      <c r="AS221" s="21">
        <f>AS201-Baseline!AS201</f>
        <v>42.41177839496585</v>
      </c>
      <c r="AT221" s="21">
        <f>AT201-Baseline!AT201</f>
        <v>42.470689873269286</v>
      </c>
      <c r="AU221" s="21">
        <f>AU201-Baseline!AU201</f>
        <v>42.536803422100604</v>
      </c>
      <c r="AV221" s="21">
        <f>AV201-Baseline!AV201</f>
        <v>42.603406659244023</v>
      </c>
      <c r="AW221" s="21">
        <f>AW201-Baseline!AW201</f>
        <v>42.662782844273096</v>
      </c>
      <c r="AX221" s="21">
        <f>AX201-Baseline!AX201</f>
        <v>42.728585175815155</v>
      </c>
      <c r="AY221" s="21">
        <f>AY201-Baseline!AY201</f>
        <v>42.735740975236936</v>
      </c>
      <c r="AZ221" s="21">
        <f>AZ201-Baseline!AZ201</f>
        <v>42.726713589981479</v>
      </c>
      <c r="BA221" s="21">
        <f>BA201-Baseline!BA201</f>
        <v>42.724813108842355</v>
      </c>
      <c r="BB221" s="21">
        <f>BB201-Baseline!BB201</f>
        <v>42.725003707948702</v>
      </c>
    </row>
    <row r="222" spans="1:54" outlineLevel="2">
      <c r="A222" s="489"/>
      <c r="B222" s="150" t="s">
        <v>491</v>
      </c>
      <c r="C222" s="19"/>
      <c r="D222" s="135" t="s">
        <v>381</v>
      </c>
      <c r="E222" s="21">
        <f>E202-Baseline!E202</f>
        <v>9.7636841593171155</v>
      </c>
      <c r="F222" s="21">
        <f>F202-Baseline!F202</f>
        <v>9.7754165675871789</v>
      </c>
      <c r="G222" s="21">
        <f>G202-Baseline!G202</f>
        <v>9.7890744701895542</v>
      </c>
      <c r="H222" s="21">
        <f>H202-Baseline!H202</f>
        <v>9.8042845155332525</v>
      </c>
      <c r="I222" s="21">
        <f>I202-Baseline!I202</f>
        <v>9.8216033301898094</v>
      </c>
      <c r="J222" s="21">
        <f>J202-Baseline!J202</f>
        <v>9.8410150724434455</v>
      </c>
      <c r="K222" s="21">
        <f>K202-Baseline!K202</f>
        <v>9.8625055697633233</v>
      </c>
      <c r="L222" s="21">
        <f>L202-Baseline!L202</f>
        <v>9.8860624331335849</v>
      </c>
      <c r="M222" s="21">
        <f>M202-Baseline!M202</f>
        <v>9.8783110444623325</v>
      </c>
      <c r="N222" s="21">
        <f>N202-Baseline!N202</f>
        <v>9.868390632490053</v>
      </c>
      <c r="O222" s="21">
        <f>O202-Baseline!O202</f>
        <v>9.8617557855539761</v>
      </c>
      <c r="P222" s="21">
        <f>P202-Baseline!P202</f>
        <v>9.8583580964626965</v>
      </c>
      <c r="Q222" s="21">
        <f>Q202-Baseline!Q202</f>
        <v>9.8581522322766126</v>
      </c>
      <c r="R222" s="21">
        <f>R202-Baseline!R202</f>
        <v>9.8594192363486552</v>
      </c>
      <c r="S222" s="21">
        <f>S202-Baseline!S202</f>
        <v>9.8623777091890759</v>
      </c>
      <c r="T222" s="21">
        <f>T202-Baseline!T202</f>
        <v>9.8684224369654103</v>
      </c>
      <c r="U222" s="21">
        <f>U202-Baseline!U202</f>
        <v>9.8775341954570273</v>
      </c>
      <c r="V222" s="21">
        <f>V202-Baseline!V202</f>
        <v>9.889687197231023</v>
      </c>
      <c r="W222" s="21">
        <f>W202-Baseline!W202</f>
        <v>9.9048512591479572</v>
      </c>
      <c r="X222" s="21">
        <f>X202-Baseline!X202</f>
        <v>9.9229990437497264</v>
      </c>
      <c r="Y222" s="21">
        <f>Y202-Baseline!Y202</f>
        <v>9.9440608985364385</v>
      </c>
      <c r="Z222" s="21">
        <f>Z202-Baseline!Z202</f>
        <v>9.9679861945884642</v>
      </c>
      <c r="AA222" s="21">
        <f>AA202-Baseline!AA202</f>
        <v>9.9948310798195017</v>
      </c>
      <c r="AB222" s="21">
        <f>AB202-Baseline!AB202</f>
        <v>10.024579378188129</v>
      </c>
      <c r="AC222" s="21">
        <f>AC202-Baseline!AC202</f>
        <v>81.713718742772045</v>
      </c>
      <c r="AD222" s="21">
        <f>AD202-Baseline!AD202</f>
        <v>81.913705650457345</v>
      </c>
      <c r="AE222" s="21">
        <f>AE202-Baseline!AE202</f>
        <v>82.127456149600135</v>
      </c>
      <c r="AF222" s="21">
        <f>AF202-Baseline!AF202</f>
        <v>82.351908716191986</v>
      </c>
      <c r="AG222" s="21">
        <f>AG202-Baseline!AG202</f>
        <v>82.585259345067612</v>
      </c>
      <c r="AH222" s="21">
        <f>AH202-Baseline!AH202</f>
        <v>82.827412046491816</v>
      </c>
      <c r="AI222" s="21">
        <f>AI202-Baseline!AI202</f>
        <v>83.080758702466341</v>
      </c>
      <c r="AJ222" s="21">
        <f>AJ202-Baseline!AJ202</f>
        <v>83.743475796613765</v>
      </c>
      <c r="AK222" s="21">
        <f>AK202-Baseline!AK202</f>
        <v>84.420106259707751</v>
      </c>
      <c r="AL222" s="21">
        <f>AL202-Baseline!AL202</f>
        <v>85.110805941136846</v>
      </c>
      <c r="AM222" s="21">
        <f>AM202-Baseline!AM202</f>
        <v>85.775475827724634</v>
      </c>
      <c r="AN222" s="21">
        <f>AN202-Baseline!AN202</f>
        <v>86.43695199746837</v>
      </c>
      <c r="AO222" s="21">
        <f>AO202-Baseline!AO202</f>
        <v>87.111421126316998</v>
      </c>
      <c r="AP222" s="21">
        <f>AP202-Baseline!AP202</f>
        <v>87.798941663844147</v>
      </c>
      <c r="AQ222" s="21">
        <f>AQ202-Baseline!AQ202</f>
        <v>88.499606778714067</v>
      </c>
      <c r="AR222" s="21">
        <f>AR202-Baseline!AR202</f>
        <v>89.151820050426778</v>
      </c>
      <c r="AS222" s="21">
        <f>AS202-Baseline!AS202</f>
        <v>89.684001452830586</v>
      </c>
      <c r="AT222" s="21">
        <f>AT202-Baseline!AT202</f>
        <v>90.225175006278249</v>
      </c>
      <c r="AU222" s="21">
        <f>AU202-Baseline!AU202</f>
        <v>90.775246477077815</v>
      </c>
      <c r="AV222" s="21">
        <f>AV202-Baseline!AV202</f>
        <v>91.319971180911125</v>
      </c>
      <c r="AW222" s="21">
        <f>AW202-Baseline!AW202</f>
        <v>91.842833887931576</v>
      </c>
      <c r="AX222" s="21">
        <f>AX202-Baseline!AX202</f>
        <v>92.37333613290177</v>
      </c>
      <c r="AY222" s="21">
        <f>AY202-Baseline!AY202</f>
        <v>92.756956019097757</v>
      </c>
      <c r="AZ222" s="21">
        <f>AZ202-Baseline!AZ202</f>
        <v>93.094277385265741</v>
      </c>
      <c r="BA222" s="21">
        <f>BA202-Baseline!BA202</f>
        <v>93.440882864154844</v>
      </c>
      <c r="BB222" s="21">
        <f>BB202-Baseline!BB202</f>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77" t="s">
        <v>336</v>
      </c>
      <c r="J3" s="478"/>
      <c r="K3" s="478"/>
      <c r="L3" s="478"/>
      <c r="M3" s="478"/>
      <c r="N3" s="479"/>
      <c r="O3" s="1"/>
      <c r="P3" s="480" t="s">
        <v>337</v>
      </c>
      <c r="Q3" s="481"/>
      <c r="R3" s="481"/>
      <c r="S3" s="481"/>
      <c r="T3" s="481"/>
      <c r="U3" s="482"/>
    </row>
    <row r="4" spans="1:21" ht="56.25" customHeight="1" outlineLevel="1">
      <c r="A4" s="31" t="s">
        <v>157</v>
      </c>
      <c r="B4" s="86"/>
      <c r="E4" s="53" t="s">
        <v>338</v>
      </c>
      <c r="F4" s="91"/>
      <c r="G4" s="28"/>
      <c r="H4" s="10"/>
      <c r="I4" s="421"/>
      <c r="J4" s="422"/>
      <c r="K4" s="422"/>
      <c r="L4" s="422"/>
      <c r="M4" s="422"/>
      <c r="N4" s="423"/>
      <c r="P4" s="427"/>
      <c r="Q4" s="428"/>
      <c r="R4" s="428"/>
      <c r="S4" s="428"/>
      <c r="T4" s="428"/>
      <c r="U4" s="429"/>
    </row>
    <row r="5" spans="1:21" outlineLevel="1">
      <c r="A5" s="13" t="s">
        <v>339</v>
      </c>
      <c r="B5" s="88"/>
      <c r="E5" s="14"/>
      <c r="H5" s="10"/>
      <c r="I5" s="490"/>
      <c r="J5" s="442"/>
      <c r="K5" s="442"/>
      <c r="L5" s="442"/>
      <c r="M5" s="442"/>
      <c r="N5" s="443"/>
      <c r="P5" s="490"/>
      <c r="Q5" s="442"/>
      <c r="R5" s="442"/>
      <c r="S5" s="442"/>
      <c r="T5" s="442"/>
      <c r="U5" s="443"/>
    </row>
    <row r="6" spans="1:21" outlineLevel="1">
      <c r="A6" s="13" t="s">
        <v>342</v>
      </c>
      <c r="B6" s="88"/>
      <c r="E6" s="53" t="s">
        <v>344</v>
      </c>
      <c r="F6" s="90"/>
      <c r="H6" s="10"/>
      <c r="I6" s="444"/>
      <c r="J6" s="445"/>
      <c r="K6" s="445"/>
      <c r="L6" s="445"/>
      <c r="M6" s="445"/>
      <c r="N6" s="446"/>
      <c r="P6" s="444"/>
      <c r="Q6" s="445"/>
      <c r="R6" s="445"/>
      <c r="S6" s="445"/>
      <c r="T6" s="445"/>
      <c r="U6" s="446"/>
    </row>
    <row r="7" spans="1:21" outlineLevel="1">
      <c r="A7" s="13" t="s">
        <v>346</v>
      </c>
      <c r="B7" s="88"/>
      <c r="E7" s="14"/>
      <c r="H7" s="10"/>
      <c r="I7" s="444"/>
      <c r="J7" s="445"/>
      <c r="K7" s="445"/>
      <c r="L7" s="445"/>
      <c r="M7" s="445"/>
      <c r="N7" s="446"/>
      <c r="P7" s="444"/>
      <c r="Q7" s="445"/>
      <c r="R7" s="445"/>
      <c r="S7" s="445"/>
      <c r="T7" s="445"/>
      <c r="U7" s="446"/>
    </row>
    <row r="8" spans="1:21" ht="41" outlineLevel="1" thickBot="1">
      <c r="A8" s="34" t="s">
        <v>347</v>
      </c>
      <c r="B8" s="89"/>
      <c r="E8" s="14"/>
      <c r="H8" s="10"/>
      <c r="I8" s="444"/>
      <c r="J8" s="445"/>
      <c r="K8" s="445"/>
      <c r="L8" s="445"/>
      <c r="M8" s="445"/>
      <c r="N8" s="446"/>
      <c r="P8" s="444"/>
      <c r="Q8" s="445"/>
      <c r="R8" s="445"/>
      <c r="S8" s="445"/>
      <c r="T8" s="445"/>
      <c r="U8" s="446"/>
    </row>
    <row r="9" spans="1:21" outlineLevel="1">
      <c r="E9" s="14"/>
      <c r="H9" s="10"/>
      <c r="I9" s="444"/>
      <c r="J9" s="445"/>
      <c r="K9" s="445"/>
      <c r="L9" s="445"/>
      <c r="M9" s="445"/>
      <c r="N9" s="446"/>
      <c r="P9" s="444"/>
      <c r="Q9" s="445"/>
      <c r="R9" s="445"/>
      <c r="S9" s="445"/>
      <c r="T9" s="445"/>
      <c r="U9" s="446"/>
    </row>
    <row r="10" spans="1:21" ht="14" outlineLevel="1" thickBot="1">
      <c r="A10" s="32" t="s">
        <v>349</v>
      </c>
      <c r="B10" s="35">
        <f>Baseline!B10</f>
        <v>2027</v>
      </c>
      <c r="E10" s="14"/>
      <c r="H10" s="10"/>
      <c r="I10" s="444"/>
      <c r="J10" s="445"/>
      <c r="K10" s="445"/>
      <c r="L10" s="445"/>
      <c r="M10" s="445"/>
      <c r="N10" s="446"/>
      <c r="P10" s="444"/>
      <c r="Q10" s="445"/>
      <c r="R10" s="445"/>
      <c r="S10" s="445"/>
      <c r="T10" s="445"/>
      <c r="U10" s="446"/>
    </row>
    <row r="11" spans="1:21" outlineLevel="1">
      <c r="A11" s="16"/>
      <c r="H11" s="10"/>
      <c r="I11" s="444"/>
      <c r="J11" s="445"/>
      <c r="K11" s="445"/>
      <c r="L11" s="445"/>
      <c r="M11" s="445"/>
      <c r="N11" s="446"/>
      <c r="P11" s="444"/>
      <c r="Q11" s="445"/>
      <c r="R11" s="445"/>
      <c r="S11" s="445"/>
      <c r="T11" s="445"/>
      <c r="U11" s="446"/>
    </row>
    <row r="12" spans="1:21" ht="40.5" outlineLevel="1">
      <c r="A12" s="26" t="s">
        <v>350</v>
      </c>
      <c r="B12" s="26" t="s">
        <v>351</v>
      </c>
      <c r="C12" s="26" t="s">
        <v>352</v>
      </c>
      <c r="D12" s="26" t="s">
        <v>353</v>
      </c>
      <c r="E12" s="26" t="s">
        <v>354</v>
      </c>
      <c r="F12" s="26" t="s">
        <v>355</v>
      </c>
      <c r="G12" s="26" t="s">
        <v>356</v>
      </c>
      <c r="I12" s="444"/>
      <c r="J12" s="445"/>
      <c r="K12" s="445"/>
      <c r="L12" s="445"/>
      <c r="M12" s="445"/>
      <c r="N12" s="446"/>
      <c r="P12" s="444"/>
      <c r="Q12" s="445"/>
      <c r="R12" s="445"/>
      <c r="S12" s="445"/>
      <c r="T12" s="445"/>
      <c r="U12" s="446"/>
    </row>
    <row r="13" spans="1:21" outlineLevel="1">
      <c r="A13" s="58">
        <v>2035</v>
      </c>
      <c r="B13" s="21">
        <f t="shared" ref="B13:B18" si="0">INDEX($E$204:$AW$204,1,MATCH($A13,$E$53:$BB$53,0))</f>
        <v>0</v>
      </c>
      <c r="C13" s="21">
        <f>B13-Baseline!B13</f>
        <v>73.802286677404012</v>
      </c>
      <c r="D13" s="21">
        <f t="shared" ref="D13:D18" si="1">INDEX($E$205:$AW$205,1,MATCH($A13,$E$53:$BB$53,0))</f>
        <v>0</v>
      </c>
      <c r="E13" s="21">
        <f>D13-Baseline!D13</f>
        <v>59.181085399963457</v>
      </c>
      <c r="F13" s="21">
        <f t="shared" ref="F13:F18" si="2">INDEX($E$206:$AW$206,1,MATCH($A13,$E$53:$BB$53,0))</f>
        <v>0</v>
      </c>
      <c r="G13" s="21">
        <f>F13-Baseline!F13</f>
        <v>88.421957162619606</v>
      </c>
      <c r="I13" s="444"/>
      <c r="J13" s="445"/>
      <c r="K13" s="445"/>
      <c r="L13" s="445"/>
      <c r="M13" s="445"/>
      <c r="N13" s="446"/>
      <c r="P13" s="444"/>
      <c r="Q13" s="445"/>
      <c r="R13" s="445"/>
      <c r="S13" s="445"/>
      <c r="T13" s="445"/>
      <c r="U13" s="446"/>
    </row>
    <row r="14" spans="1:21" outlineLevel="1">
      <c r="A14" s="58">
        <v>2040</v>
      </c>
      <c r="B14" s="21">
        <f t="shared" si="0"/>
        <v>0</v>
      </c>
      <c r="C14" s="21">
        <f>B14-Baseline!B14</f>
        <v>114.43077940936044</v>
      </c>
      <c r="D14" s="21">
        <f t="shared" si="1"/>
        <v>0</v>
      </c>
      <c r="E14" s="21">
        <f>D14-Baseline!D14</f>
        <v>91.155669725283943</v>
      </c>
      <c r="F14" s="21">
        <f t="shared" si="2"/>
        <v>0</v>
      </c>
      <c r="G14" s="21">
        <f>F14-Baseline!F14</f>
        <v>137.7280331457516</v>
      </c>
      <c r="I14" s="444"/>
      <c r="J14" s="445"/>
      <c r="K14" s="445"/>
      <c r="L14" s="445"/>
      <c r="M14" s="445"/>
      <c r="N14" s="446"/>
      <c r="P14" s="444"/>
      <c r="Q14" s="445"/>
      <c r="R14" s="445"/>
      <c r="S14" s="445"/>
      <c r="T14" s="445"/>
      <c r="U14" s="446"/>
    </row>
    <row r="15" spans="1:21" outlineLevel="1">
      <c r="A15" s="58">
        <v>2045</v>
      </c>
      <c r="B15" s="21">
        <f t="shared" si="0"/>
        <v>0</v>
      </c>
      <c r="C15" s="21">
        <f>B15-Baseline!B15</f>
        <v>154.74696840468334</v>
      </c>
      <c r="D15" s="21">
        <f t="shared" si="1"/>
        <v>0</v>
      </c>
      <c r="E15" s="21">
        <f>D15-Baseline!D15</f>
        <v>122.3724469196282</v>
      </c>
      <c r="F15" s="21">
        <f t="shared" si="2"/>
        <v>0</v>
      </c>
      <c r="G15" s="21">
        <f>F15-Baseline!F15</f>
        <v>187.13090594374208</v>
      </c>
      <c r="I15" s="444"/>
      <c r="J15" s="445"/>
      <c r="K15" s="445"/>
      <c r="L15" s="445"/>
      <c r="M15" s="445"/>
      <c r="N15" s="446"/>
      <c r="P15" s="444"/>
      <c r="Q15" s="445"/>
      <c r="R15" s="445"/>
      <c r="S15" s="445"/>
      <c r="T15" s="445"/>
      <c r="U15" s="446"/>
    </row>
    <row r="16" spans="1:21" outlineLevel="1">
      <c r="A16" s="58">
        <v>2050</v>
      </c>
      <c r="B16" s="21">
        <f t="shared" si="0"/>
        <v>0</v>
      </c>
      <c r="C16" s="21">
        <f>B16-Baseline!B16</f>
        <v>195.05822406932981</v>
      </c>
      <c r="D16" s="21">
        <f t="shared" si="1"/>
        <v>0</v>
      </c>
      <c r="E16" s="21">
        <f>D16-Baseline!D16</f>
        <v>153.11717140114996</v>
      </c>
      <c r="F16" s="21">
        <f t="shared" si="2"/>
        <v>0</v>
      </c>
      <c r="G16" s="21">
        <f>F16-Baseline!F16</f>
        <v>236.98536253862434</v>
      </c>
      <c r="I16" s="444"/>
      <c r="J16" s="445"/>
      <c r="K16" s="445"/>
      <c r="L16" s="445"/>
      <c r="M16" s="445"/>
      <c r="N16" s="446"/>
      <c r="P16" s="444"/>
      <c r="Q16" s="445"/>
      <c r="R16" s="445"/>
      <c r="S16" s="445"/>
      <c r="T16" s="445"/>
      <c r="U16" s="446"/>
    </row>
    <row r="17" spans="1:21" outlineLevel="1">
      <c r="A17" s="58">
        <v>2060</v>
      </c>
      <c r="B17" s="21">
        <f t="shared" si="0"/>
        <v>0</v>
      </c>
      <c r="C17" s="21">
        <f>B17-Baseline!B17</f>
        <v>819.89572393199285</v>
      </c>
      <c r="D17" s="21">
        <f t="shared" si="1"/>
        <v>0</v>
      </c>
      <c r="E17" s="21">
        <f>D17-Baseline!D17</f>
        <v>570.97172207349627</v>
      </c>
      <c r="F17" s="21">
        <f t="shared" si="2"/>
        <v>0</v>
      </c>
      <c r="G17" s="21">
        <f>F17-Baseline!F17</f>
        <v>1066.8599698891298</v>
      </c>
      <c r="I17" s="444"/>
      <c r="J17" s="445"/>
      <c r="K17" s="445"/>
      <c r="L17" s="445"/>
      <c r="M17" s="445"/>
      <c r="N17" s="446"/>
      <c r="P17" s="444"/>
      <c r="Q17" s="445"/>
      <c r="R17" s="445"/>
      <c r="S17" s="445"/>
      <c r="T17" s="445"/>
      <c r="U17" s="446"/>
    </row>
    <row r="18" spans="1:21" outlineLevel="1">
      <c r="A18" s="58">
        <v>2070</v>
      </c>
      <c r="B18" s="21">
        <f t="shared" si="0"/>
        <v>0</v>
      </c>
      <c r="C18" s="21">
        <f>B18-Baseline!B18</f>
        <v>1476.5545511940788</v>
      </c>
      <c r="D18" s="21">
        <f t="shared" si="1"/>
        <v>0</v>
      </c>
      <c r="E18" s="21">
        <f>D18-Baseline!D18</f>
        <v>993.47129585661128</v>
      </c>
      <c r="F18" s="21">
        <f t="shared" si="2"/>
        <v>0</v>
      </c>
      <c r="G18" s="21">
        <f>F18-Baseline!F18</f>
        <v>1953.6385814507228</v>
      </c>
      <c r="I18" s="447"/>
      <c r="J18" s="448"/>
      <c r="K18" s="448"/>
      <c r="L18" s="448"/>
      <c r="M18" s="448"/>
      <c r="N18" s="449"/>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90"/>
      <c r="J21" s="442"/>
      <c r="K21" s="442"/>
      <c r="L21" s="442"/>
      <c r="M21" s="442"/>
      <c r="N21" s="443"/>
      <c r="P21" s="490"/>
      <c r="Q21" s="442"/>
      <c r="R21" s="442"/>
      <c r="S21" s="442"/>
      <c r="T21" s="442"/>
      <c r="U21" s="443"/>
    </row>
    <row r="22" spans="1:21" ht="12.75" customHeight="1" outlineLevel="1">
      <c r="A22" s="154"/>
      <c r="B22" s="155"/>
      <c r="I22" s="444"/>
      <c r="J22" s="445"/>
      <c r="K22" s="445"/>
      <c r="L22" s="445"/>
      <c r="M22" s="445"/>
      <c r="N22" s="446"/>
      <c r="P22" s="444"/>
      <c r="Q22" s="445"/>
      <c r="R22" s="445"/>
      <c r="S22" s="445"/>
      <c r="T22" s="445"/>
      <c r="U22" s="446"/>
    </row>
    <row r="23" spans="1:21" outlineLevel="1">
      <c r="A23" s="154"/>
      <c r="B23" s="465" t="s">
        <v>361</v>
      </c>
      <c r="C23" s="466"/>
      <c r="D23" s="466"/>
      <c r="E23" s="466"/>
      <c r="F23" s="466"/>
      <c r="G23" s="467"/>
      <c r="I23" s="444"/>
      <c r="J23" s="445"/>
      <c r="K23" s="445"/>
      <c r="L23" s="445"/>
      <c r="M23" s="445"/>
      <c r="N23" s="446"/>
      <c r="P23" s="444"/>
      <c r="Q23" s="445"/>
      <c r="R23" s="445"/>
      <c r="S23" s="445"/>
      <c r="T23" s="445"/>
      <c r="U23" s="446"/>
    </row>
    <row r="24" spans="1:21" outlineLevel="1">
      <c r="B24" s="17">
        <v>2027</v>
      </c>
      <c r="C24" s="17">
        <v>2028</v>
      </c>
      <c r="D24" s="17">
        <v>2029</v>
      </c>
      <c r="E24" s="17">
        <v>2030</v>
      </c>
      <c r="F24" s="17">
        <v>2031</v>
      </c>
      <c r="G24" s="17" t="s">
        <v>362</v>
      </c>
      <c r="I24" s="444"/>
      <c r="J24" s="445"/>
      <c r="K24" s="445"/>
      <c r="L24" s="445"/>
      <c r="M24" s="445"/>
      <c r="N24" s="446"/>
      <c r="P24" s="444"/>
      <c r="Q24" s="445"/>
      <c r="R24" s="445"/>
      <c r="S24" s="445"/>
      <c r="T24" s="445"/>
      <c r="U24" s="446"/>
    </row>
    <row r="25" spans="1:21" ht="14" outlineLevel="1" thickBot="1">
      <c r="B25" s="30" t="s">
        <v>363</v>
      </c>
      <c r="C25" s="30" t="s">
        <v>363</v>
      </c>
      <c r="D25" s="30" t="s">
        <v>363</v>
      </c>
      <c r="E25" s="30" t="s">
        <v>363</v>
      </c>
      <c r="F25" s="30" t="s">
        <v>363</v>
      </c>
      <c r="G25" s="30" t="s">
        <v>363</v>
      </c>
      <c r="I25" s="444"/>
      <c r="J25" s="445"/>
      <c r="K25" s="445"/>
      <c r="L25" s="445"/>
      <c r="M25" s="445"/>
      <c r="N25" s="446"/>
      <c r="P25" s="444"/>
      <c r="Q25" s="445"/>
      <c r="R25" s="445"/>
      <c r="S25" s="445"/>
      <c r="T25" s="445"/>
      <c r="U25" s="446"/>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44"/>
      <c r="Q26" s="445"/>
      <c r="R26" s="445"/>
      <c r="S26" s="445"/>
      <c r="T26" s="445"/>
      <c r="U26" s="446"/>
    </row>
    <row r="27" spans="1:21" outlineLevel="1">
      <c r="A27" s="54" t="s">
        <v>365</v>
      </c>
      <c r="B27" s="21">
        <f>E71+E77</f>
        <v>0</v>
      </c>
      <c r="C27" s="21">
        <f>F71+F77</f>
        <v>0</v>
      </c>
      <c r="D27" s="21">
        <f>G71+G77</f>
        <v>0</v>
      </c>
      <c r="E27" s="21">
        <f>H71+H77</f>
        <v>0</v>
      </c>
      <c r="F27" s="21">
        <f>I71+I77</f>
        <v>0</v>
      </c>
      <c r="G27" s="21">
        <f>SUM(J71:BB71)+SUM(J77:BB77)</f>
        <v>0</v>
      </c>
      <c r="I27" s="444"/>
      <c r="J27" s="445"/>
      <c r="K27" s="445"/>
      <c r="L27" s="445"/>
      <c r="M27" s="445"/>
      <c r="N27" s="446"/>
      <c r="P27" s="444"/>
      <c r="Q27" s="445"/>
      <c r="R27" s="445"/>
      <c r="S27" s="445"/>
      <c r="T27" s="445"/>
      <c r="U27" s="446"/>
    </row>
    <row r="28" spans="1:21" outlineLevel="1">
      <c r="A28" s="154"/>
      <c r="B28" s="248"/>
      <c r="C28" s="248"/>
      <c r="D28" s="248"/>
      <c r="E28" s="248"/>
      <c r="F28" s="248"/>
      <c r="G28" s="248"/>
      <c r="I28" s="444"/>
      <c r="J28" s="445"/>
      <c r="K28" s="445"/>
      <c r="L28" s="445"/>
      <c r="M28" s="445"/>
      <c r="N28" s="446"/>
      <c r="P28" s="444"/>
      <c r="Q28" s="445"/>
      <c r="R28" s="445"/>
      <c r="S28" s="445"/>
      <c r="T28" s="445"/>
      <c r="U28" s="446"/>
    </row>
    <row r="29" spans="1:21" ht="14" outlineLevel="1" thickBot="1">
      <c r="A29" s="154"/>
      <c r="B29" s="248"/>
      <c r="C29" s="248"/>
      <c r="D29" s="248"/>
      <c r="E29" s="248"/>
      <c r="F29" s="248"/>
      <c r="G29" s="248"/>
      <c r="I29" s="444"/>
      <c r="J29" s="445"/>
      <c r="K29" s="445"/>
      <c r="L29" s="445"/>
      <c r="M29" s="445"/>
      <c r="N29" s="446"/>
      <c r="P29" s="444"/>
      <c r="Q29" s="445"/>
      <c r="R29" s="445"/>
      <c r="S29" s="445"/>
      <c r="T29" s="445"/>
      <c r="U29" s="446"/>
    </row>
    <row r="30" spans="1:21" ht="14" outlineLevel="1" thickBot="1">
      <c r="A30" s="308"/>
      <c r="B30" s="309" t="s">
        <v>366</v>
      </c>
      <c r="C30" s="310" t="s">
        <v>367</v>
      </c>
      <c r="D30" s="469" t="s">
        <v>323</v>
      </c>
      <c r="E30" s="470"/>
      <c r="F30" s="470"/>
      <c r="G30" s="471"/>
      <c r="I30" s="444"/>
      <c r="J30" s="445"/>
      <c r="K30" s="445"/>
      <c r="L30" s="445"/>
      <c r="M30" s="445"/>
      <c r="N30" s="446"/>
      <c r="P30" s="444"/>
      <c r="Q30" s="445"/>
      <c r="R30" s="445"/>
      <c r="S30" s="445"/>
      <c r="T30" s="445"/>
      <c r="U30" s="446"/>
    </row>
    <row r="31" spans="1:21" outlineLevel="1">
      <c r="A31" s="462" t="s">
        <v>368</v>
      </c>
      <c r="B31" s="311"/>
      <c r="C31" s="307"/>
      <c r="D31" s="491"/>
      <c r="E31" s="491"/>
      <c r="F31" s="491"/>
      <c r="G31" s="492"/>
      <c r="I31" s="444"/>
      <c r="J31" s="445"/>
      <c r="K31" s="445"/>
      <c r="L31" s="445"/>
      <c r="M31" s="445"/>
      <c r="N31" s="446"/>
      <c r="P31" s="444"/>
      <c r="Q31" s="445"/>
      <c r="R31" s="445"/>
      <c r="S31" s="445"/>
      <c r="T31" s="445"/>
      <c r="U31" s="446"/>
    </row>
    <row r="32" spans="1:21" outlineLevel="1">
      <c r="A32" s="462"/>
      <c r="B32" s="312"/>
      <c r="C32" s="252"/>
      <c r="D32" s="411"/>
      <c r="E32" s="411"/>
      <c r="F32" s="411"/>
      <c r="G32" s="412"/>
      <c r="I32" s="444"/>
      <c r="J32" s="445"/>
      <c r="K32" s="445"/>
      <c r="L32" s="445"/>
      <c r="M32" s="445"/>
      <c r="N32" s="446"/>
      <c r="P32" s="444"/>
      <c r="Q32" s="445"/>
      <c r="R32" s="445"/>
      <c r="S32" s="445"/>
      <c r="T32" s="445"/>
      <c r="U32" s="446"/>
    </row>
    <row r="33" spans="1:21" outlineLevel="1">
      <c r="A33" s="462"/>
      <c r="B33" s="312"/>
      <c r="C33" s="252"/>
      <c r="D33" s="411"/>
      <c r="E33" s="411"/>
      <c r="F33" s="411"/>
      <c r="G33" s="412"/>
      <c r="I33" s="444"/>
      <c r="J33" s="445"/>
      <c r="K33" s="445"/>
      <c r="L33" s="445"/>
      <c r="M33" s="445"/>
      <c r="N33" s="446"/>
      <c r="P33" s="444"/>
      <c r="Q33" s="445"/>
      <c r="R33" s="445"/>
      <c r="S33" s="445"/>
      <c r="T33" s="445"/>
      <c r="U33" s="446"/>
    </row>
    <row r="34" spans="1:21" outlineLevel="1">
      <c r="A34" s="462"/>
      <c r="B34" s="312"/>
      <c r="C34" s="252"/>
      <c r="D34" s="411"/>
      <c r="E34" s="411"/>
      <c r="F34" s="411"/>
      <c r="G34" s="412"/>
      <c r="I34" s="444"/>
      <c r="J34" s="445"/>
      <c r="K34" s="445"/>
      <c r="L34" s="445"/>
      <c r="M34" s="445"/>
      <c r="N34" s="446"/>
      <c r="P34" s="444"/>
      <c r="Q34" s="445"/>
      <c r="R34" s="445"/>
      <c r="S34" s="445"/>
      <c r="T34" s="445"/>
      <c r="U34" s="446"/>
    </row>
    <row r="35" spans="1:21" outlineLevel="1">
      <c r="A35" s="462"/>
      <c r="B35" s="312"/>
      <c r="C35" s="252"/>
      <c r="D35" s="411"/>
      <c r="E35" s="411"/>
      <c r="F35" s="411"/>
      <c r="G35" s="412"/>
      <c r="I35" s="444"/>
      <c r="J35" s="445"/>
      <c r="K35" s="445"/>
      <c r="L35" s="445"/>
      <c r="M35" s="445"/>
      <c r="N35" s="446"/>
      <c r="P35" s="444"/>
      <c r="Q35" s="445"/>
      <c r="R35" s="445"/>
      <c r="S35" s="445"/>
      <c r="T35" s="445"/>
      <c r="U35" s="446"/>
    </row>
    <row r="36" spans="1:21" outlineLevel="1">
      <c r="A36" s="462"/>
      <c r="B36" s="312"/>
      <c r="C36" s="252"/>
      <c r="D36" s="411"/>
      <c r="E36" s="411"/>
      <c r="F36" s="411"/>
      <c r="G36" s="412"/>
      <c r="I36" s="444"/>
      <c r="J36" s="445"/>
      <c r="K36" s="445"/>
      <c r="L36" s="445"/>
      <c r="M36" s="445"/>
      <c r="N36" s="446"/>
      <c r="P36" s="444"/>
      <c r="Q36" s="445"/>
      <c r="R36" s="445"/>
      <c r="S36" s="445"/>
      <c r="T36" s="445"/>
      <c r="U36" s="446"/>
    </row>
    <row r="37" spans="1:21" outlineLevel="1">
      <c r="A37" s="462"/>
      <c r="B37" s="312"/>
      <c r="C37" s="252"/>
      <c r="D37" s="411"/>
      <c r="E37" s="411"/>
      <c r="F37" s="411"/>
      <c r="G37" s="412"/>
      <c r="I37" s="444"/>
      <c r="J37" s="445"/>
      <c r="K37" s="445"/>
      <c r="L37" s="445"/>
      <c r="M37" s="445"/>
      <c r="N37" s="446"/>
      <c r="P37" s="444"/>
      <c r="Q37" s="445"/>
      <c r="R37" s="445"/>
      <c r="S37" s="445"/>
      <c r="T37" s="445"/>
      <c r="U37" s="446"/>
    </row>
    <row r="38" spans="1:21" outlineLevel="1">
      <c r="A38" s="462"/>
      <c r="B38" s="312"/>
      <c r="C38" s="252"/>
      <c r="D38" s="411"/>
      <c r="E38" s="411"/>
      <c r="F38" s="411"/>
      <c r="G38" s="412"/>
      <c r="I38" s="444"/>
      <c r="J38" s="445"/>
      <c r="K38" s="445"/>
      <c r="L38" s="445"/>
      <c r="M38" s="445"/>
      <c r="N38" s="446"/>
      <c r="P38" s="444"/>
      <c r="Q38" s="445"/>
      <c r="R38" s="445"/>
      <c r="S38" s="445"/>
      <c r="T38" s="445"/>
      <c r="U38" s="446"/>
    </row>
    <row r="39" spans="1:21" outlineLevel="1">
      <c r="A39" s="462"/>
      <c r="B39" s="312"/>
      <c r="C39" s="252"/>
      <c r="D39" s="411"/>
      <c r="E39" s="411"/>
      <c r="F39" s="411"/>
      <c r="G39" s="412"/>
      <c r="I39" s="444"/>
      <c r="J39" s="445"/>
      <c r="K39" s="445"/>
      <c r="L39" s="445"/>
      <c r="M39" s="445"/>
      <c r="N39" s="446"/>
      <c r="P39" s="444"/>
      <c r="Q39" s="445"/>
      <c r="R39" s="445"/>
      <c r="S39" s="445"/>
      <c r="T39" s="445"/>
      <c r="U39" s="446"/>
    </row>
    <row r="40" spans="1:21" ht="14" outlineLevel="1" thickBot="1">
      <c r="A40" s="463"/>
      <c r="B40" s="313"/>
      <c r="C40" s="314"/>
      <c r="D40" s="472"/>
      <c r="E40" s="472"/>
      <c r="F40" s="472"/>
      <c r="G40" s="473"/>
      <c r="I40" s="444"/>
      <c r="J40" s="445"/>
      <c r="K40" s="445"/>
      <c r="L40" s="445"/>
      <c r="M40" s="445"/>
      <c r="N40" s="446"/>
      <c r="P40" s="444"/>
      <c r="Q40" s="445"/>
      <c r="R40" s="445"/>
      <c r="S40" s="445"/>
      <c r="T40" s="445"/>
      <c r="U40" s="446"/>
    </row>
    <row r="41" spans="1:21" outlineLevel="1">
      <c r="A41" s="154"/>
      <c r="B41" s="248"/>
      <c r="C41" s="248"/>
      <c r="D41" s="248"/>
      <c r="E41" s="248"/>
      <c r="F41" s="248"/>
      <c r="G41" s="248"/>
      <c r="I41" s="444"/>
      <c r="J41" s="445"/>
      <c r="K41" s="445"/>
      <c r="L41" s="445"/>
      <c r="M41" s="445"/>
      <c r="N41" s="446"/>
      <c r="P41" s="444"/>
      <c r="Q41" s="445"/>
      <c r="R41" s="445"/>
      <c r="S41" s="445"/>
      <c r="T41" s="445"/>
      <c r="U41" s="446"/>
    </row>
    <row r="42" spans="1:21" outlineLevel="1">
      <c r="A42" s="154"/>
      <c r="B42" s="248"/>
      <c r="C42" s="248"/>
      <c r="D42" s="248"/>
      <c r="E42" s="248"/>
      <c r="F42" s="248"/>
      <c r="G42" s="248"/>
      <c r="I42" s="444"/>
      <c r="J42" s="445"/>
      <c r="K42" s="445"/>
      <c r="L42" s="445"/>
      <c r="M42" s="445"/>
      <c r="N42" s="446"/>
      <c r="P42" s="444"/>
      <c r="Q42" s="445"/>
      <c r="R42" s="445"/>
      <c r="S42" s="445"/>
      <c r="T42" s="445"/>
      <c r="U42" s="446"/>
    </row>
    <row r="43" spans="1:21" outlineLevel="1">
      <c r="A43" s="154"/>
      <c r="B43" s="248"/>
      <c r="C43" s="248"/>
      <c r="D43" s="248"/>
      <c r="E43" s="248"/>
      <c r="F43" s="248"/>
      <c r="G43" s="248"/>
      <c r="I43" s="444"/>
      <c r="J43" s="445"/>
      <c r="K43" s="445"/>
      <c r="L43" s="445"/>
      <c r="M43" s="445"/>
      <c r="N43" s="446"/>
      <c r="P43" s="444"/>
      <c r="Q43" s="445"/>
      <c r="R43" s="445"/>
      <c r="S43" s="445"/>
      <c r="T43" s="445"/>
      <c r="U43" s="446"/>
    </row>
    <row r="44" spans="1:21" outlineLevel="1">
      <c r="A44" s="154"/>
      <c r="B44" s="248"/>
      <c r="C44" s="248"/>
      <c r="D44" s="248"/>
      <c r="E44" s="248"/>
      <c r="F44" s="248"/>
      <c r="G44" s="248"/>
      <c r="I44" s="444"/>
      <c r="J44" s="445"/>
      <c r="K44" s="445"/>
      <c r="L44" s="445"/>
      <c r="M44" s="445"/>
      <c r="N44" s="446"/>
      <c r="P44" s="444"/>
      <c r="Q44" s="445"/>
      <c r="R44" s="445"/>
      <c r="S44" s="445"/>
      <c r="T44" s="445"/>
      <c r="U44" s="446"/>
    </row>
    <row r="45" spans="1:21" outlineLevel="1">
      <c r="A45" s="154"/>
      <c r="B45" s="248"/>
      <c r="C45" s="248"/>
      <c r="D45" s="248"/>
      <c r="E45" s="248"/>
      <c r="F45" s="248"/>
      <c r="G45" s="248"/>
      <c r="I45" s="447"/>
      <c r="J45" s="448"/>
      <c r="K45" s="448"/>
      <c r="L45" s="448"/>
      <c r="M45" s="448"/>
      <c r="N45" s="449"/>
      <c r="P45" s="447"/>
      <c r="Q45" s="448"/>
      <c r="R45" s="448"/>
      <c r="S45" s="448"/>
      <c r="T45" s="448"/>
      <c r="U45" s="449"/>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395</v>
      </c>
      <c r="C83" t="s">
        <v>396</v>
      </c>
      <c r="D83" t="s">
        <v>381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514</v>
      </c>
      <c r="C108" t="s">
        <v>515</v>
      </c>
      <c r="D108" t="s">
        <v>381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516</v>
      </c>
      <c r="C109" t="s">
        <v>517</v>
      </c>
      <c r="D109" t="s">
        <v>381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518</v>
      </c>
      <c r="C110" t="s">
        <v>519</v>
      </c>
      <c r="D110" t="s">
        <v>381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520</v>
      </c>
      <c r="C111" t="s">
        <v>521</v>
      </c>
      <c r="D111" t="s">
        <v>381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522</v>
      </c>
      <c r="C112" t="s">
        <v>523</v>
      </c>
      <c r="D112" t="s">
        <v>381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524</v>
      </c>
      <c r="C113" t="s">
        <v>525</v>
      </c>
      <c r="D113" t="s">
        <v>381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526</v>
      </c>
      <c r="C114" t="s">
        <v>527</v>
      </c>
      <c r="D114" t="s">
        <v>381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528</v>
      </c>
      <c r="C115" t="s">
        <v>529</v>
      </c>
      <c r="D115" t="s">
        <v>381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530</v>
      </c>
      <c r="C116" t="s">
        <v>531</v>
      </c>
      <c r="D116" t="s">
        <v>381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532</v>
      </c>
      <c r="C117" t="s">
        <v>533</v>
      </c>
      <c r="D117" t="s">
        <v>381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534</v>
      </c>
      <c r="C118" t="s">
        <v>535</v>
      </c>
      <c r="D118" t="s">
        <v>381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536</v>
      </c>
      <c r="C119" t="s">
        <v>537</v>
      </c>
      <c r="D119" t="s">
        <v>381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538</v>
      </c>
      <c r="C120" t="s">
        <v>539</v>
      </c>
      <c r="D120" t="s">
        <v>381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540</v>
      </c>
      <c r="C121" t="s">
        <v>541</v>
      </c>
      <c r="D121" t="s">
        <v>381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542</v>
      </c>
      <c r="C122" t="s">
        <v>543</v>
      </c>
      <c r="D122" t="s">
        <v>381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544</v>
      </c>
      <c r="C123" t="s">
        <v>545</v>
      </c>
      <c r="D123" t="s">
        <v>381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546</v>
      </c>
      <c r="C124" t="s">
        <v>547</v>
      </c>
      <c r="D124" t="s">
        <v>381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548</v>
      </c>
      <c r="C125" t="s">
        <v>549</v>
      </c>
      <c r="D125" t="s">
        <v>381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550</v>
      </c>
      <c r="C126" t="s">
        <v>551</v>
      </c>
      <c r="D126" t="s">
        <v>381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552</v>
      </c>
      <c r="C127" t="s">
        <v>553</v>
      </c>
      <c r="D127" t="s">
        <v>381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5"/>
      <c r="B147" s="135" t="s">
        <v>285</v>
      </c>
      <c r="C147" s="135" t="s">
        <v>464</v>
      </c>
      <c r="D147" s="135" t="s">
        <v>381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315" t="s">
        <v>465</v>
      </c>
      <c r="D150" s="135" t="s">
        <v>381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5"/>
      <c r="B151" s="135" t="s">
        <v>288</v>
      </c>
      <c r="C151" s="315" t="s">
        <v>466</v>
      </c>
      <c r="D151" s="135" t="s">
        <v>381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5"/>
      <c r="B152" s="135" t="s">
        <v>288</v>
      </c>
      <c r="C152" s="315" t="s">
        <v>467</v>
      </c>
      <c r="D152" s="135" t="s">
        <v>381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315" t="s">
        <v>387</v>
      </c>
      <c r="D158" s="135" t="s">
        <v>470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5"/>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5"/>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5"/>
      <c r="B161" s="135" t="s">
        <v>285</v>
      </c>
      <c r="C161" s="315" t="s">
        <v>463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5"/>
      <c r="B162" s="135" t="s">
        <v>285</v>
      </c>
      <c r="C162" s="315" t="s">
        <v>464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5"/>
      <c r="B191" s="150" t="s">
        <v>484</v>
      </c>
      <c r="C191" s="19"/>
      <c r="D191" s="135" t="s">
        <v>381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5"/>
      <c r="B192" s="150" t="s">
        <v>556</v>
      </c>
      <c r="C192" s="19"/>
      <c r="D192" s="135" t="s">
        <v>381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5"/>
      <c r="B193" s="150" t="s">
        <v>485</v>
      </c>
      <c r="C193" s="19"/>
      <c r="D193" s="135" t="s">
        <v>381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5"/>
      <c r="B194" s="150" t="s">
        <v>486</v>
      </c>
      <c r="C194" s="19"/>
      <c r="D194" s="135" t="s">
        <v>381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5"/>
      <c r="B195" s="150" t="s">
        <v>487</v>
      </c>
      <c r="C195" s="19"/>
      <c r="D195" s="135" t="s">
        <v>381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5"/>
      <c r="B196" s="150" t="s">
        <v>285</v>
      </c>
      <c r="C196" s="19"/>
      <c r="D196" s="135" t="s">
        <v>381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5"/>
      <c r="B197" s="150" t="s">
        <v>288</v>
      </c>
      <c r="C197" s="19"/>
      <c r="D197" s="135" t="s">
        <v>381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6"/>
      <c r="B198" s="150" t="s">
        <v>468</v>
      </c>
      <c r="C198" s="19"/>
      <c r="D198" s="135" t="s">
        <v>381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5"/>
      <c r="B201" s="150" t="s">
        <v>490</v>
      </c>
      <c r="C201" s="19"/>
      <c r="D201" s="135" t="s">
        <v>381</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6"/>
      <c r="B202" s="150" t="s">
        <v>491</v>
      </c>
      <c r="C202" s="19"/>
      <c r="D202" s="135" t="s">
        <v>381</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4" t="s">
        <v>492</v>
      </c>
      <c r="B204" s="150" t="s">
        <v>493</v>
      </c>
      <c r="C204" s="19"/>
      <c r="D204" s="135" t="s">
        <v>381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5"/>
      <c r="B205" s="150" t="s">
        <v>494</v>
      </c>
      <c r="C205" s="19"/>
      <c r="D205" s="135" t="s">
        <v>381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6"/>
      <c r="B206" s="150" t="s">
        <v>495</v>
      </c>
      <c r="C206" s="19"/>
      <c r="D206" s="135" t="s">
        <v>381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87" t="s">
        <v>483</v>
      </c>
      <c r="B210" s="150" t="s">
        <v>558</v>
      </c>
      <c r="C210" s="19"/>
      <c r="D210" s="135" t="s">
        <v>381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88"/>
      <c r="B211" s="150" t="s">
        <v>484</v>
      </c>
      <c r="C211" s="19"/>
      <c r="D211" s="135" t="s">
        <v>381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88"/>
      <c r="B212" s="150" t="s">
        <v>556</v>
      </c>
      <c r="C212" s="19"/>
      <c r="D212" s="135" t="s">
        <v>381</v>
      </c>
      <c r="E212" s="21">
        <f>E192-Baseline!E192</f>
        <v>0.52480319019156196</v>
      </c>
      <c r="F212" s="21">
        <f>F77*F186-Baseline!F77*Baseline!F186</f>
        <v>0.52146486121574809</v>
      </c>
      <c r="G212" s="21">
        <f>G77*G186-Baseline!G77*Baseline!G186</f>
        <v>0.51819240252452003</v>
      </c>
      <c r="H212" s="21">
        <f>H77*H186-Baseline!H77*Baseline!H186</f>
        <v>0.51498411630476471</v>
      </c>
      <c r="I212" s="21">
        <f>I77*I186-Baseline!I77*Baseline!I186</f>
        <v>0.51183867408067041</v>
      </c>
      <c r="J212" s="21">
        <f>J77*J186-Baseline!J77*Baseline!J186</f>
        <v>0.50875461732164917</v>
      </c>
      <c r="K212" s="21">
        <f>K77*K186-Baseline!K77*Baseline!K186</f>
        <v>0.50573054581106658</v>
      </c>
      <c r="L212" s="21">
        <f>L77*L186-Baseline!L77*Baseline!L186</f>
        <v>0.50276511623537756</v>
      </c>
      <c r="M212" s="21">
        <f>M77*M186-Baseline!M77*Baseline!M186</f>
        <v>0.4998508248994617</v>
      </c>
      <c r="N212" s="21">
        <f>N77*N186-Baseline!N77*Baseline!N186</f>
        <v>0.49699187734546746</v>
      </c>
      <c r="O212" s="21">
        <f>O77*O186-Baseline!O77*Baseline!O186</f>
        <v>0.49418810906303817</v>
      </c>
      <c r="P212" s="21">
        <f>P77*P186-Baseline!P77*Baseline!P186</f>
        <v>0.49143838002587248</v>
      </c>
      <c r="Q212" s="21">
        <f>Q77*Q186-Baseline!Q77*Baseline!Q186</f>
        <v>0.48874159953709029</v>
      </c>
      <c r="R212" s="21">
        <f>R77*R186-Baseline!R77*Baseline!R186</f>
        <v>0.48609614236404519</v>
      </c>
      <c r="S212" s="21">
        <f>S77*S186-Baseline!S77*Baseline!S186</f>
        <v>0.48350152267067747</v>
      </c>
      <c r="T212" s="21">
        <f>T77*T186-Baseline!T77*Baseline!T186</f>
        <v>0.4809568864937912</v>
      </c>
      <c r="U212" s="21">
        <f>U77*U186-Baseline!U77*Baseline!U186</f>
        <v>0.47846132738472413</v>
      </c>
      <c r="V212" s="21">
        <f>V77*V186-Baseline!V77*Baseline!V186</f>
        <v>0.47601398237929465</v>
      </c>
      <c r="W212" s="21">
        <f>W77*W186-Baseline!W77*Baseline!W186</f>
        <v>0.47361403096943661</v>
      </c>
      <c r="X212" s="21">
        <f>X77*X186-Baseline!X77*Baseline!X186</f>
        <v>0.47126069361048989</v>
      </c>
      <c r="Y212" s="21">
        <f>Y77*Y186-Baseline!Y77*Baseline!Y186</f>
        <v>0.46895323021511459</v>
      </c>
      <c r="Z212" s="21">
        <f>Z77*Z186-Baseline!Z77*Baseline!Z186</f>
        <v>0.46669094152988994</v>
      </c>
      <c r="AA212" s="21">
        <f>AA77*AA186-Baseline!AA77*Baseline!AA186</f>
        <v>0.46447316493332974</v>
      </c>
      <c r="AB212" s="21">
        <f>AB77*AB186-Baseline!AB77*Baseline!AB186</f>
        <v>0.46229927643935281</v>
      </c>
      <c r="AC212" s="21">
        <f>AC77*AC186-Baseline!AC77*Baseline!AC186</f>
        <v>4.6016244626525102</v>
      </c>
      <c r="AD212" s="21">
        <f>AD77*AD186-Baseline!AD77*Baseline!AD186</f>
        <v>4.5807481705485404</v>
      </c>
      <c r="AE212" s="21">
        <f>AE77*AE186-Baseline!AE77*Baseline!AE186</f>
        <v>4.5602941187945039</v>
      </c>
      <c r="AF212" s="21">
        <f>AF77*AF186-Baseline!AF77*Baseline!AF186</f>
        <v>4.5402574796828397</v>
      </c>
      <c r="AG212" s="21">
        <f>AG77*AG186-Baseline!AG77*Baseline!AG186</f>
        <v>4.5206337692122114</v>
      </c>
      <c r="AH212" s="21">
        <f>AH77*AH186-Baseline!AH77*Baseline!AH186</f>
        <v>4.5014188272193385</v>
      </c>
      <c r="AI212" s="21">
        <f>AI77*AI186-Baseline!AI77*Baseline!AI186</f>
        <v>4.4826088191985436</v>
      </c>
      <c r="AJ212" s="21">
        <f>AJ77*AJ186-Baseline!AJ77*Baseline!AJ186</f>
        <v>4.4858711061354946</v>
      </c>
      <c r="AK212" s="21">
        <f>AK77*AK186-Baseline!AK77*Baseline!AK186</f>
        <v>4.4894615197409129</v>
      </c>
      <c r="AL212" s="21">
        <f>AL77*AL186-Baseline!AL77*Baseline!AL186</f>
        <v>4.4933821897847341</v>
      </c>
      <c r="AM212" s="21">
        <f>AM77*AM186-Baseline!AM77*Baseline!AM186</f>
        <v>4.4954003549914621</v>
      </c>
      <c r="AN212" s="21">
        <f>AN77*AN186-Baseline!AN77*Baseline!AN186</f>
        <v>4.4968339493879581</v>
      </c>
      <c r="AO212" s="21">
        <f>AO77*AO186-Baseline!AO77*Baseline!AO186</f>
        <v>4.4985968518184798</v>
      </c>
      <c r="AP212" s="21">
        <f>AP77*AP186-Baseline!AP77*Baseline!AP186</f>
        <v>4.5006895119912187</v>
      </c>
      <c r="AQ212" s="21">
        <f>AQ77*AQ186-Baseline!AQ77*Baseline!AQ186</f>
        <v>4.5031126685358966</v>
      </c>
      <c r="AR212" s="21">
        <f>AR77*AR186-Baseline!AR77*Baseline!AR186</f>
        <v>4.5027346356168456</v>
      </c>
      <c r="AS212" s="21">
        <f>AS77*AS186-Baseline!AS77*Baseline!AS186</f>
        <v>4.4960469411598938</v>
      </c>
      <c r="AT212" s="21">
        <f>AT77*AT186-Baseline!AT77*Baseline!AT186</f>
        <v>4.4896689573299566</v>
      </c>
      <c r="AU212" s="21">
        <f>AU77*AU186-Baseline!AU77*Baseline!AU186</f>
        <v>4.4835936515837078</v>
      </c>
      <c r="AV212" s="21">
        <f>AV77*AV186-Baseline!AV77*Baseline!AV186</f>
        <v>4.4771184095502008</v>
      </c>
      <c r="AW212" s="21">
        <f>AW77*AW186-Baseline!AW77*Baseline!AW186</f>
        <v>4.4694571148943307</v>
      </c>
      <c r="AX212" s="21">
        <f>AX77*AX186-Baseline!AX77*Baseline!AX186</f>
        <v>4.4620734539582267</v>
      </c>
      <c r="AY212" s="21">
        <f>AY77*AY186-Baseline!AY77*Baseline!AY186</f>
        <v>4.4470060774473028</v>
      </c>
      <c r="AZ212" s="21">
        <f>AZ77*AZ186-Baseline!AZ77*Baseline!AZ186</f>
        <v>4.4296144159538526</v>
      </c>
      <c r="BA212" s="21">
        <f>BA77*BA186-Baseline!BA77*Baseline!BA186</f>
        <v>4.4127807372570844</v>
      </c>
      <c r="BB212" s="21">
        <f>BB77*BB186-Baseline!BB77*Baseline!BB186</f>
        <v>4.396011030886541</v>
      </c>
    </row>
    <row r="213" spans="1:54" outlineLevel="2">
      <c r="A213" s="488"/>
      <c r="B213" s="150" t="s">
        <v>485</v>
      </c>
      <c r="C213" s="19"/>
      <c r="D213" s="135" t="s">
        <v>381</v>
      </c>
      <c r="E213" s="21">
        <f>E193-Baseline!E193</f>
        <v>3.1291899988538172</v>
      </c>
      <c r="F213" s="21">
        <f>F193-Baseline!F193</f>
        <v>3.1646102419433886</v>
      </c>
      <c r="G213" s="21">
        <f>G193-Baseline!G193</f>
        <v>3.1887332214250872</v>
      </c>
      <c r="H213" s="21">
        <f>H193-Baseline!H193</f>
        <v>3.2127010256336739</v>
      </c>
      <c r="I213" s="21">
        <f>I193-Baseline!I193</f>
        <v>3.2473824051736551</v>
      </c>
      <c r="J213" s="21">
        <f>J193-Baseline!J193</f>
        <v>3.2817923222890619</v>
      </c>
      <c r="K213" s="21">
        <f>K193-Baseline!K193</f>
        <v>3.3052099333116463</v>
      </c>
      <c r="L213" s="21">
        <f>L193-Baseline!L193</f>
        <v>3.3391707067893308</v>
      </c>
      <c r="M213" s="21">
        <f>M193-Baseline!M193</f>
        <v>3.3728473055291088</v>
      </c>
      <c r="N213" s="21">
        <f>N193-Baseline!N193</f>
        <v>3.3957390567171255</v>
      </c>
      <c r="O213" s="21">
        <f>O193-Baseline!O193</f>
        <v>3.4290134713205394</v>
      </c>
      <c r="P213" s="21">
        <f>P193-Baseline!P193</f>
        <v>3.4620736429466326</v>
      </c>
      <c r="Q213" s="21">
        <f>Q193-Baseline!Q193</f>
        <v>3.4949289722097148</v>
      </c>
      <c r="R213" s="21">
        <f>R193-Baseline!R193</f>
        <v>3.5378990923535647</v>
      </c>
      <c r="S213" s="21">
        <f>S193-Baseline!S193</f>
        <v>3.5703125567379996</v>
      </c>
      <c r="T213" s="21">
        <f>T193-Baseline!T193</f>
        <v>3.6025498589354767</v>
      </c>
      <c r="U213" s="21">
        <f>U193-Baseline!U193</f>
        <v>3.6346200222890928</v>
      </c>
      <c r="V213" s="21">
        <f>V193-Baseline!V193</f>
        <v>3.6766326595765095</v>
      </c>
      <c r="W213" s="21">
        <f>W193-Baseline!W193</f>
        <v>3.7083445062833276</v>
      </c>
      <c r="X213" s="21">
        <f>X193-Baseline!X193</f>
        <v>3.7499168088252541</v>
      </c>
      <c r="Y213" s="21">
        <f>Y193-Baseline!Y193</f>
        <v>3.7813099332020736</v>
      </c>
      <c r="Z213" s="21">
        <f>Z193-Baseline!Z193</f>
        <v>3.8224852938246903</v>
      </c>
      <c r="AA213" s="21">
        <f>AA193-Baseline!AA193</f>
        <v>3.8634548551850689</v>
      </c>
      <c r="AB213" s="21">
        <f>AB193-Baseline!AB193</f>
        <v>3.9042303487702221</v>
      </c>
      <c r="AC213" s="21">
        <f>AC193-Baseline!AC193</f>
        <v>39.425381528139795</v>
      </c>
      <c r="AD213" s="21">
        <f>AD193-Baseline!AD193</f>
        <v>39.812659016937005</v>
      </c>
      <c r="AE213" s="21">
        <f>AE193-Baseline!AE193</f>
        <v>40.207999933205642</v>
      </c>
      <c r="AF213" s="21">
        <f>AF193-Baseline!AF193</f>
        <v>40.598789906668685</v>
      </c>
      <c r="AG213" s="21">
        <f>AG193-Baseline!AG193</f>
        <v>40.986318609092962</v>
      </c>
      <c r="AH213" s="21">
        <f>AH193-Baseline!AH193</f>
        <v>41.372171490139294</v>
      </c>
      <c r="AI213" s="21">
        <f>AI193-Baseline!AI193</f>
        <v>41.758542918477829</v>
      </c>
      <c r="AJ213" s="21">
        <f>AJ193-Baseline!AJ193</f>
        <v>42.348803319417385</v>
      </c>
      <c r="AK213" s="21">
        <f>AK193-Baseline!AK193</f>
        <v>42.942359556370413</v>
      </c>
      <c r="AL213" s="21">
        <f>AL193-Baseline!AL193</f>
        <v>43.539951238496151</v>
      </c>
      <c r="AM213" s="21">
        <f>AM193-Baseline!AM193</f>
        <v>44.120016033114922</v>
      </c>
      <c r="AN213" s="21">
        <f>AN193-Baseline!AN193</f>
        <v>44.694882134107296</v>
      </c>
      <c r="AO213" s="21">
        <f>AO193-Baseline!AO193</f>
        <v>45.273337969775795</v>
      </c>
      <c r="AP213" s="21">
        <f>AP193-Baseline!AP193</f>
        <v>45.855541610052249</v>
      </c>
      <c r="AQ213" s="21">
        <f>AQ193-Baseline!AQ193</f>
        <v>46.441707130268604</v>
      </c>
      <c r="AR213" s="21">
        <f>AR193-Baseline!AR193</f>
        <v>46.999258674075833</v>
      </c>
      <c r="AS213" s="21">
        <f>AS193-Baseline!AS193</f>
        <v>47.490062927753812</v>
      </c>
      <c r="AT213" s="21">
        <f>AT193-Baseline!AT193</f>
        <v>47.982497761619882</v>
      </c>
      <c r="AU213" s="21">
        <f>AU193-Baseline!AU193</f>
        <v>48.476616589161189</v>
      </c>
      <c r="AV213" s="21">
        <f>AV193-Baseline!AV193</f>
        <v>48.964851511802649</v>
      </c>
      <c r="AW213" s="21">
        <f>AW193-Baseline!AW193</f>
        <v>49.438351909393809</v>
      </c>
      <c r="AX213" s="21">
        <f>AX193-Baseline!AX193</f>
        <v>49.913045442550178</v>
      </c>
      <c r="AY213" s="21">
        <f>AY193-Baseline!AY193</f>
        <v>50.298988792594947</v>
      </c>
      <c r="AZ213" s="21">
        <f>AZ193-Baseline!AZ193</f>
        <v>50.654596332104695</v>
      </c>
      <c r="BA213" s="21">
        <f>BA193-Baseline!BA193</f>
        <v>51.012317359242878</v>
      </c>
      <c r="BB213" s="21">
        <f>BB193-Baseline!BB193</f>
        <v>51.366587635394865</v>
      </c>
    </row>
    <row r="214" spans="1:54" outlineLevel="2">
      <c r="A214" s="488"/>
      <c r="B214" s="150" t="s">
        <v>486</v>
      </c>
      <c r="C214" s="19"/>
      <c r="D214" s="135" t="s">
        <v>381</v>
      </c>
      <c r="E214" s="21">
        <f>E194-Baseline!E194</f>
        <v>1.5670711831525388</v>
      </c>
      <c r="F214" s="21">
        <f>F194-Baseline!F194</f>
        <v>1.5808151029670234</v>
      </c>
      <c r="G214" s="21">
        <f>G194-Baseline!G194</f>
        <v>1.5948169335141418</v>
      </c>
      <c r="H214" s="21">
        <f>H194-Baseline!H194</f>
        <v>1.6090791253632351</v>
      </c>
      <c r="I214" s="21">
        <f>I194-Baseline!I194</f>
        <v>1.6236052001710628</v>
      </c>
      <c r="J214" s="21">
        <f>J194-Baseline!J194</f>
        <v>1.6383982270774942</v>
      </c>
      <c r="K214" s="21">
        <f>K194-Baseline!K194</f>
        <v>1.6534613991324294</v>
      </c>
      <c r="L214" s="21">
        <f>L194-Baseline!L194</f>
        <v>1.6687980420184945</v>
      </c>
      <c r="M214" s="21">
        <f>M194-Baseline!M194</f>
        <v>1.684390670111791</v>
      </c>
      <c r="N214" s="21">
        <f>N194-Baseline!N194</f>
        <v>1.7002605346667703</v>
      </c>
      <c r="O214" s="21">
        <f>O194-Baseline!O194</f>
        <v>1.7164147750773489</v>
      </c>
      <c r="P214" s="21">
        <f>P194-Baseline!P194</f>
        <v>1.7328572715605852</v>
      </c>
      <c r="Q214" s="21">
        <f>Q194-Baseline!Q194</f>
        <v>1.7495920547102815</v>
      </c>
      <c r="R214" s="21">
        <f>R194-Baseline!R194</f>
        <v>1.7666211928966569</v>
      </c>
      <c r="S214" s="21">
        <f>S194-Baseline!S194</f>
        <v>1.7835494294502352</v>
      </c>
      <c r="T214" s="21">
        <f>T194-Baseline!T194</f>
        <v>1.8007751690553526</v>
      </c>
      <c r="U214" s="21">
        <f>U194-Baseline!U194</f>
        <v>1.8183028898394507</v>
      </c>
      <c r="V214" s="21">
        <f>V194-Baseline!V194</f>
        <v>1.8361372461745036</v>
      </c>
      <c r="W214" s="21">
        <f>W194-Baseline!W194</f>
        <v>1.8542830683242313</v>
      </c>
      <c r="X214" s="21">
        <f>X194-Baseline!X194</f>
        <v>1.8727453745082649</v>
      </c>
      <c r="Y214" s="21">
        <f>Y194-Baseline!Y194</f>
        <v>1.8915293696460509</v>
      </c>
      <c r="Z214" s="21">
        <f>Z194-Baseline!Z194</f>
        <v>1.91064046287808</v>
      </c>
      <c r="AA214" s="21">
        <f>AA194-Baseline!AA194</f>
        <v>1.9300842608196156</v>
      </c>
      <c r="AB214" s="21">
        <f>AB194-Baseline!AB194</f>
        <v>1.9498665888305933</v>
      </c>
      <c r="AC214" s="21">
        <f>AC194-Baseline!AC194</f>
        <v>19.686999675350183</v>
      </c>
      <c r="AD214" s="21">
        <f>AD194-Baseline!AD194</f>
        <v>19.877238499255611</v>
      </c>
      <c r="AE214" s="21">
        <f>AE194-Baseline!AE194</f>
        <v>20.06783608441674</v>
      </c>
      <c r="AF214" s="21">
        <f>AF194-Baseline!AF194</f>
        <v>20.257895300035628</v>
      </c>
      <c r="AG214" s="21">
        <f>AG194-Baseline!AG194</f>
        <v>20.44693351482503</v>
      </c>
      <c r="AH214" s="21">
        <f>AH194-Baseline!AH194</f>
        <v>20.635032931698348</v>
      </c>
      <c r="AI214" s="21">
        <f>AI194-Baseline!AI194</f>
        <v>20.823100641303668</v>
      </c>
      <c r="AJ214" s="21">
        <f>AJ194-Baseline!AJ194</f>
        <v>21.112778755274416</v>
      </c>
      <c r="AK214" s="21">
        <f>AK194-Baseline!AK194</f>
        <v>21.404335424988592</v>
      </c>
      <c r="AL214" s="21">
        <f>AL194-Baseline!AL194</f>
        <v>21.697877499480178</v>
      </c>
      <c r="AM214" s="21">
        <f>AM194-Baseline!AM194</f>
        <v>21.982618055821053</v>
      </c>
      <c r="AN214" s="21">
        <f>AN194-Baseline!AN194</f>
        <v>22.264750339174551</v>
      </c>
      <c r="AO214" s="21">
        <f>AO194-Baseline!AO194</f>
        <v>22.548691463861772</v>
      </c>
      <c r="AP214" s="21">
        <f>AP194-Baseline!AP194</f>
        <v>22.834510191701014</v>
      </c>
      <c r="AQ214" s="21">
        <f>AQ194-Baseline!AQ194</f>
        <v>23.122284617807274</v>
      </c>
      <c r="AR214" s="21">
        <f>AR194-Baseline!AR194</f>
        <v>23.395806322839242</v>
      </c>
      <c r="AS214" s="21">
        <f>AS194-Baseline!AS194</f>
        <v>23.636111526079056</v>
      </c>
      <c r="AT214" s="21">
        <f>AT194-Baseline!AT194</f>
        <v>23.877242563519857</v>
      </c>
      <c r="AU214" s="21">
        <f>AU194-Baseline!AU194</f>
        <v>24.119221524372012</v>
      </c>
      <c r="AV214" s="21">
        <f>AV194-Baseline!AV194</f>
        <v>24.358282257585426</v>
      </c>
      <c r="AW214" s="21">
        <f>AW194-Baseline!AW194</f>
        <v>24.590025518451135</v>
      </c>
      <c r="AX214" s="21">
        <f>AX194-Baseline!AX194</f>
        <v>24.822375475035727</v>
      </c>
      <c r="AY214" s="21">
        <f>AY194-Baseline!AY194</f>
        <v>25.010607518299903</v>
      </c>
      <c r="AZ214" s="21">
        <f>AZ194-Baseline!AZ194</f>
        <v>25.183781893891503</v>
      </c>
      <c r="BA214" s="21">
        <f>BA194-Baseline!BA194</f>
        <v>25.358034873786092</v>
      </c>
      <c r="BB214" s="21">
        <f>BB194-Baseline!BB194</f>
        <v>25.530599685010102</v>
      </c>
    </row>
    <row r="215" spans="1:54" outlineLevel="2">
      <c r="A215" s="488"/>
      <c r="B215" s="150" t="s">
        <v>487</v>
      </c>
      <c r="C215" s="19"/>
      <c r="D215" s="135" t="s">
        <v>381</v>
      </c>
      <c r="E215" s="21">
        <f>E195-Baseline!E195</f>
        <v>4.7012135483440263</v>
      </c>
      <c r="F215" s="21">
        <f>F195-Baseline!F195</f>
        <v>4.7424453077945632</v>
      </c>
      <c r="G215" s="21">
        <f>G195-Baseline!G195</f>
        <v>4.7844508005424267</v>
      </c>
      <c r="H215" s="21">
        <f>H195-Baseline!H195</f>
        <v>4.8272373760897045</v>
      </c>
      <c r="I215" s="21">
        <f>I195-Baseline!I195</f>
        <v>4.8708156005131888</v>
      </c>
      <c r="J215" s="21">
        <f>J195-Baseline!J195</f>
        <v>4.915194680152946</v>
      </c>
      <c r="K215" s="21">
        <f>K195-Baseline!K195</f>
        <v>4.9603841973972891</v>
      </c>
      <c r="L215" s="21">
        <f>L195-Baseline!L195</f>
        <v>5.0063941260554827</v>
      </c>
      <c r="M215" s="21">
        <f>M195-Baseline!M195</f>
        <v>5.0531720092747285</v>
      </c>
      <c r="N215" s="21">
        <f>N195-Baseline!N195</f>
        <v>5.1007816029457329</v>
      </c>
      <c r="O215" s="21">
        <f>O195-Baseline!O195</f>
        <v>5.1492443252320479</v>
      </c>
      <c r="P215" s="21">
        <f>P195-Baseline!P195</f>
        <v>5.1985718157245477</v>
      </c>
      <c r="Q215" s="21">
        <f>Q195-Baseline!Q195</f>
        <v>5.2487761641308461</v>
      </c>
      <c r="R215" s="21">
        <f>R195-Baseline!R195</f>
        <v>5.2998635786899699</v>
      </c>
      <c r="S215" s="21">
        <f>S195-Baseline!S195</f>
        <v>5.3506482873247529</v>
      </c>
      <c r="T215" s="21">
        <f>T195-Baseline!T195</f>
        <v>5.4023255061455053</v>
      </c>
      <c r="U215" s="21">
        <f>U195-Baseline!U195</f>
        <v>5.4549086705336087</v>
      </c>
      <c r="V215" s="21">
        <f>V195-Baseline!V195</f>
        <v>5.5084117375134474</v>
      </c>
      <c r="W215" s="21">
        <f>W195-Baseline!W195</f>
        <v>5.5628492049726939</v>
      </c>
      <c r="X215" s="21">
        <f>X195-Baseline!X195</f>
        <v>5.6182361235247935</v>
      </c>
      <c r="Y215" s="21">
        <f>Y195-Baseline!Y195</f>
        <v>5.6745881089381527</v>
      </c>
      <c r="Z215" s="21">
        <f>Z195-Baseline!Z195</f>
        <v>5.7319213876439594</v>
      </c>
      <c r="AA215" s="21">
        <f>AA195-Baseline!AA195</f>
        <v>5.7902527834444211</v>
      </c>
      <c r="AB215" s="21">
        <f>AB195-Baseline!AB195</f>
        <v>5.8495997664917798</v>
      </c>
      <c r="AC215" s="21">
        <f>AC195-Baseline!AC195</f>
        <v>59.060999026608521</v>
      </c>
      <c r="AD215" s="21">
        <f>AD195-Baseline!AD195</f>
        <v>59.631715498957035</v>
      </c>
      <c r="AE215" s="21">
        <f>AE195-Baseline!AE195</f>
        <v>60.203508255204717</v>
      </c>
      <c r="AF215" s="21">
        <f>AF195-Baseline!AF195</f>
        <v>60.773685902998146</v>
      </c>
      <c r="AG215" s="21">
        <f>AG195-Baseline!AG195</f>
        <v>61.340800546578727</v>
      </c>
      <c r="AH215" s="21">
        <f>AH195-Baseline!AH195</f>
        <v>61.905098797709591</v>
      </c>
      <c r="AI215" s="21">
        <f>AI195-Baseline!AI195</f>
        <v>62.469301926914561</v>
      </c>
      <c r="AJ215" s="21">
        <f>AJ195-Baseline!AJ195</f>
        <v>63.338336269128426</v>
      </c>
      <c r="AK215" s="21">
        <f>AK195-Baseline!AK195</f>
        <v>64.213006278498867</v>
      </c>
      <c r="AL215" s="21">
        <f>AL195-Baseline!AL195</f>
        <v>65.093632502189095</v>
      </c>
      <c r="AM215" s="21">
        <f>AM195-Baseline!AM195</f>
        <v>65.947854171538324</v>
      </c>
      <c r="AN215" s="21">
        <f>AN195-Baseline!AN195</f>
        <v>66.794251021879091</v>
      </c>
      <c r="AO215" s="21">
        <f>AO195-Baseline!AO195</f>
        <v>67.646074396205819</v>
      </c>
      <c r="AP215" s="21">
        <f>AP195-Baseline!AP195</f>
        <v>68.50353057999169</v>
      </c>
      <c r="AQ215" s="21">
        <f>AQ195-Baseline!AQ195</f>
        <v>69.366853858588001</v>
      </c>
      <c r="AR215" s="21">
        <f>AR195-Baseline!AR195</f>
        <v>70.187418973961698</v>
      </c>
      <c r="AS215" s="21">
        <f>AS195-Baseline!AS195</f>
        <v>70.908334583943798</v>
      </c>
      <c r="AT215" s="21">
        <f>AT195-Baseline!AT195</f>
        <v>71.631727696528827</v>
      </c>
      <c r="AU215" s="21">
        <f>AU195-Baseline!AU195</f>
        <v>72.357664579349219</v>
      </c>
      <c r="AV215" s="21">
        <f>AV195-Baseline!AV195</f>
        <v>73.074846779252525</v>
      </c>
      <c r="AW215" s="21">
        <f>AW195-Baseline!AW195</f>
        <v>73.770076562109622</v>
      </c>
      <c r="AX215" s="21">
        <f>AX195-Baseline!AX195</f>
        <v>74.467126432122328</v>
      </c>
      <c r="AY215" s="21">
        <f>AY195-Baseline!AY195</f>
        <v>75.031822562160727</v>
      </c>
      <c r="AZ215" s="21">
        <f>AZ195-Baseline!AZ195</f>
        <v>75.551345689175776</v>
      </c>
      <c r="BA215" s="21">
        <f>BA195-Baseline!BA195</f>
        <v>76.074104629098585</v>
      </c>
      <c r="BB215" s="21">
        <f>BB195-Baseline!BB195</f>
        <v>76.591799063007656</v>
      </c>
    </row>
    <row r="216" spans="1:54" outlineLevel="2">
      <c r="A216" s="488"/>
      <c r="B216" s="150" t="s">
        <v>285</v>
      </c>
      <c r="C216" s="19"/>
      <c r="D216" s="135" t="s">
        <v>381</v>
      </c>
      <c r="E216" s="21">
        <f>E196-Baseline!E196</f>
        <v>0.64217847998152833</v>
      </c>
      <c r="F216" s="21">
        <f>F196-Baseline!F196</f>
        <v>0.64954792244160053</v>
      </c>
      <c r="G216" s="21">
        <f>G196-Baseline!G196</f>
        <v>0.65712965606984175</v>
      </c>
      <c r="H216" s="21">
        <f>H196-Baseline!H196</f>
        <v>0.66490686833249268</v>
      </c>
      <c r="I216" s="21">
        <f>I196-Baseline!I196</f>
        <v>0.67291764041191415</v>
      </c>
      <c r="J216" s="21">
        <f>J196-Baseline!J196</f>
        <v>0.68116736273335488</v>
      </c>
      <c r="K216" s="21">
        <f>K196-Baseline!K196</f>
        <v>0.68966156482388929</v>
      </c>
      <c r="L216" s="21">
        <f>L196-Baseline!L196</f>
        <v>0.69840604460836075</v>
      </c>
      <c r="M216" s="21">
        <f>M196-Baseline!M196</f>
        <v>0.70617566714385571</v>
      </c>
      <c r="N216" s="21">
        <f>N196-Baseline!N196</f>
        <v>0.71400267318788935</v>
      </c>
      <c r="O216" s="21">
        <f>O196-Baseline!O196</f>
        <v>0.72209255886232193</v>
      </c>
      <c r="P216" s="21">
        <f>P196-Baseline!P196</f>
        <v>0.73045166257744665</v>
      </c>
      <c r="Q216" s="21">
        <f>Q196-Baseline!Q196</f>
        <v>0.73908655345741536</v>
      </c>
      <c r="R216" s="21">
        <f>R196-Baseline!R196</f>
        <v>0.74787658796836742</v>
      </c>
      <c r="S216" s="21">
        <f>S196-Baseline!S196</f>
        <v>0.75693519614954829</v>
      </c>
      <c r="T216" s="21">
        <f>T196-Baseline!T196</f>
        <v>0.76629044535697755</v>
      </c>
      <c r="U216" s="21">
        <f>U196-Baseline!U196</f>
        <v>0.77595007538613281</v>
      </c>
      <c r="V216" s="21">
        <f>V196-Baseline!V196</f>
        <v>0.78592209859282325</v>
      </c>
      <c r="W216" s="21">
        <f>W196-Baseline!W196</f>
        <v>0.79621492320725118</v>
      </c>
      <c r="X216" s="21">
        <f>X196-Baseline!X196</f>
        <v>0.80683727847514408</v>
      </c>
      <c r="Y216" s="21">
        <f>Y196-Baseline!Y196</f>
        <v>0.81779825966579467</v>
      </c>
      <c r="Z216" s="21">
        <f>Z196-Baseline!Z196</f>
        <v>0.82910736887573921</v>
      </c>
      <c r="AA216" s="21">
        <f>AA196-Baseline!AA196</f>
        <v>0.84077448472536664</v>
      </c>
      <c r="AB216" s="21">
        <f>AB196-Baseline!AB196</f>
        <v>0.85280989605178059</v>
      </c>
      <c r="AC216" s="21">
        <f>AC196-Baseline!AC196</f>
        <v>1.8298251255392637</v>
      </c>
      <c r="AD216" s="21">
        <f>AD196-Baseline!AD196</f>
        <v>1.828773942419611</v>
      </c>
      <c r="AE216" s="21">
        <f>AE196-Baseline!AE196</f>
        <v>1.8283434455921568</v>
      </c>
      <c r="AF216" s="21">
        <f>AF196-Baseline!AF196</f>
        <v>1.8285430325196896</v>
      </c>
      <c r="AG216" s="21">
        <f>AG196-Baseline!AG196</f>
        <v>1.8293826955088732</v>
      </c>
      <c r="AH216" s="21">
        <f>AH196-Baseline!AH196</f>
        <v>1.8308729819524223</v>
      </c>
      <c r="AI216" s="21">
        <f>AI196-Baseline!AI196</f>
        <v>1.8330251116703189</v>
      </c>
      <c r="AJ216" s="21">
        <f>AJ196-Baseline!AJ196</f>
        <v>1.8397297233994192</v>
      </c>
      <c r="AK216" s="21">
        <f>AK196-Baseline!AK196</f>
        <v>1.8471435427978482</v>
      </c>
      <c r="AL216" s="21">
        <f>AL196-Baseline!AL196</f>
        <v>1.855284259607519</v>
      </c>
      <c r="AM216" s="21">
        <f>AM196-Baseline!AM196</f>
        <v>1.8628423807419321</v>
      </c>
      <c r="AN216" s="21">
        <f>AN196-Baseline!AN196</f>
        <v>1.8705645880849122</v>
      </c>
      <c r="AO216" s="21">
        <f>AO196-Baseline!AO196</f>
        <v>1.8790015615707214</v>
      </c>
      <c r="AP216" s="21">
        <f>AP196-Baseline!AP196</f>
        <v>1.8881709087510807</v>
      </c>
      <c r="AQ216" s="21">
        <f>AQ196-Baseline!AQ196</f>
        <v>1.8980911003997456</v>
      </c>
      <c r="AR216" s="21">
        <f>AR196-Baseline!AR196</f>
        <v>1.906215469116143</v>
      </c>
      <c r="AS216" s="21">
        <f>AS196-Baseline!AS196</f>
        <v>1.9095104889856358</v>
      </c>
      <c r="AT216" s="21">
        <f>AT196-Baseline!AT196</f>
        <v>1.9133197873359551</v>
      </c>
      <c r="AU216" s="21">
        <f>AU196-Baseline!AU196</f>
        <v>1.9176497496896741</v>
      </c>
      <c r="AV216" s="21">
        <f>AV196-Baseline!AV196</f>
        <v>1.9219252037214316</v>
      </c>
      <c r="AW216" s="21">
        <f>AW196-Baseline!AW196</f>
        <v>1.9254606998284585</v>
      </c>
      <c r="AX216" s="21">
        <f>AX196-Baseline!AX196</f>
        <v>1.9294703469349275</v>
      </c>
      <c r="AY216" s="21">
        <f>AY196-Baseline!AY196</f>
        <v>1.9327381144152911</v>
      </c>
      <c r="AZ216" s="21">
        <f>AZ196-Baseline!AZ196</f>
        <v>1.9360434727792792</v>
      </c>
      <c r="BA216" s="21">
        <f>BA196-Baseline!BA196</f>
        <v>1.9398276339409664</v>
      </c>
      <c r="BB216" s="21">
        <f>BB196-Baseline!BB196</f>
        <v>1.9436191915665759</v>
      </c>
    </row>
    <row r="217" spans="1:54" outlineLevel="2">
      <c r="A217" s="488"/>
      <c r="B217" s="150" t="s">
        <v>288</v>
      </c>
      <c r="C217" s="19"/>
      <c r="D217" s="135"/>
      <c r="E217" s="21">
        <f>E197-Baseline!E197</f>
        <v>3.8954889408</v>
      </c>
      <c r="F217" s="21">
        <f>F197-Baseline!F197</f>
        <v>3.8619584761352659</v>
      </c>
      <c r="G217" s="21">
        <f>G197-Baseline!G197</f>
        <v>3.8293016110527667</v>
      </c>
      <c r="H217" s="21">
        <f>H197-Baseline!H197</f>
        <v>3.7971561548062902</v>
      </c>
      <c r="I217" s="21">
        <f>I197-Baseline!I197</f>
        <v>3.7660314151840364</v>
      </c>
      <c r="J217" s="21">
        <f>J197-Baseline!J197</f>
        <v>3.7358984122354957</v>
      </c>
      <c r="K217" s="21">
        <f>K197-Baseline!K197</f>
        <v>3.7067292617310783</v>
      </c>
      <c r="L217" s="21">
        <f>L197-Baseline!L197</f>
        <v>3.6784971462343639</v>
      </c>
      <c r="M217" s="21">
        <f>M197-Baseline!M197</f>
        <v>3.6191125431442868</v>
      </c>
      <c r="N217" s="21">
        <f>N197-Baseline!N197</f>
        <v>3.5566144790109635</v>
      </c>
      <c r="O217" s="21">
        <f>O197-Baseline!O197</f>
        <v>3.496230792396569</v>
      </c>
      <c r="P217" s="21">
        <f>P197-Baseline!P197</f>
        <v>3.4378962381348299</v>
      </c>
      <c r="Q217" s="21">
        <f>Q197-Baseline!Q197</f>
        <v>3.3815479151512609</v>
      </c>
      <c r="R217" s="21">
        <f>R197-Baseline!R197</f>
        <v>3.3255829273262734</v>
      </c>
      <c r="S217" s="21">
        <f>S197-Baseline!S197</f>
        <v>3.2712927030440975</v>
      </c>
      <c r="T217" s="21">
        <f>T197-Baseline!T197</f>
        <v>3.218849598969137</v>
      </c>
      <c r="U217" s="21">
        <f>U197-Baseline!U197</f>
        <v>3.1682141221525617</v>
      </c>
      <c r="V217" s="21">
        <f>V197-Baseline!V197</f>
        <v>3.1193393787454591</v>
      </c>
      <c r="W217" s="21">
        <f>W197-Baseline!W197</f>
        <v>3.072173099998575</v>
      </c>
      <c r="X217" s="21">
        <f>X197-Baseline!X197</f>
        <v>3.0266649481392993</v>
      </c>
      <c r="Y217" s="21">
        <f>Y197-Baseline!Y197</f>
        <v>2.982721299717376</v>
      </c>
      <c r="Z217" s="21">
        <f>Z197-Baseline!Z197</f>
        <v>2.9402664965388752</v>
      </c>
      <c r="AA217" s="21">
        <f>AA197-Baseline!AA197</f>
        <v>2.8993306467163835</v>
      </c>
      <c r="AB217" s="21">
        <f>AB197-Baseline!AB197</f>
        <v>2.8598704392052143</v>
      </c>
      <c r="AC217" s="21">
        <f>AC197-Baseline!AC197</f>
        <v>16.221270127971746</v>
      </c>
      <c r="AD217" s="21">
        <f>AD197-Baseline!AD197</f>
        <v>15.872468038532149</v>
      </c>
      <c r="AE217" s="21">
        <f>AE197-Baseline!AE197</f>
        <v>15.535310330008755</v>
      </c>
      <c r="AF217" s="21">
        <f>AF197-Baseline!AF197</f>
        <v>15.209422300991299</v>
      </c>
      <c r="AG217" s="21">
        <f>AG197-Baseline!AG197</f>
        <v>14.894442333767801</v>
      </c>
      <c r="AH217" s="21">
        <f>AH197-Baseline!AH197</f>
        <v>14.590021439610462</v>
      </c>
      <c r="AI217" s="21">
        <f>AI197-Baseline!AI197</f>
        <v>14.295822844682911</v>
      </c>
      <c r="AJ217" s="21">
        <f>AJ197-Baseline!AJ197</f>
        <v>14.079538697950424</v>
      </c>
      <c r="AK217" s="21">
        <f>AK197-Baseline!AK197</f>
        <v>13.87049491867012</v>
      </c>
      <c r="AL217" s="21">
        <f>AL197-Baseline!AL197</f>
        <v>13.668506989555494</v>
      </c>
      <c r="AM217" s="21">
        <f>AM197-Baseline!AM197</f>
        <v>13.469378920452906</v>
      </c>
      <c r="AN217" s="21">
        <f>AN197-Baseline!AN197</f>
        <v>13.275302438116396</v>
      </c>
      <c r="AO217" s="21">
        <f>AO197-Baseline!AO197</f>
        <v>13.087748316721989</v>
      </c>
      <c r="AP217" s="21">
        <f>AP197-Baseline!AP197</f>
        <v>12.906550663110156</v>
      </c>
      <c r="AQ217" s="21">
        <f>AQ197-Baseline!AQ197</f>
        <v>12.731549151190441</v>
      </c>
      <c r="AR217" s="21">
        <f>AR197-Baseline!AR197</f>
        <v>12.555450971732089</v>
      </c>
      <c r="AS217" s="21">
        <f>AS197-Baseline!AS197</f>
        <v>12.370109438741268</v>
      </c>
      <c r="AT217" s="21">
        <f>AT197-Baseline!AT197</f>
        <v>12.190458565083516</v>
      </c>
      <c r="AU217" s="21">
        <f>AU197-Baseline!AU197</f>
        <v>12.016338496455214</v>
      </c>
      <c r="AV217" s="21">
        <f>AV197-Baseline!AV197</f>
        <v>11.846080788386965</v>
      </c>
      <c r="AW217" s="21">
        <f>AW197-Baseline!AW197</f>
        <v>11.677839511099169</v>
      </c>
      <c r="AX217" s="21">
        <f>AX197-Baseline!AX197</f>
        <v>11.514665899886278</v>
      </c>
      <c r="AY217" s="21">
        <f>AY197-Baseline!AY197</f>
        <v>11.34538926507444</v>
      </c>
      <c r="AZ217" s="21">
        <f>AZ197-Baseline!AZ197</f>
        <v>11.177273807356846</v>
      </c>
      <c r="BA217" s="21">
        <f>BA197-Baseline!BA197</f>
        <v>11.014169863858212</v>
      </c>
      <c r="BB217" s="21">
        <f>BB197-Baseline!BB197</f>
        <v>10.85477380048548</v>
      </c>
    </row>
    <row r="218" spans="1:54" outlineLevel="2">
      <c r="A218" s="489"/>
      <c r="B218" s="150" t="s">
        <v>468</v>
      </c>
      <c r="C218" s="19"/>
      <c r="D218" s="135" t="s">
        <v>381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87" t="s">
        <v>488</v>
      </c>
      <c r="B220" s="150" t="s">
        <v>489</v>
      </c>
      <c r="C220" s="19"/>
      <c r="D220" s="135" t="s">
        <v>381</v>
      </c>
      <c r="E220" s="21">
        <f>SUM(E210:E213,E216:E218)</f>
        <v>8.1916606098269078</v>
      </c>
      <c r="F220" s="21">
        <f t="shared" ref="F220:BB220" si="31">SUM(F210:F213,F216:F218)</f>
        <v>8.1975815017360034</v>
      </c>
      <c r="G220" s="21">
        <f t="shared" si="31"/>
        <v>8.1933568910722165</v>
      </c>
      <c r="H220" s="21">
        <f t="shared" si="31"/>
        <v>8.189748165077221</v>
      </c>
      <c r="I220" s="21">
        <f t="shared" si="31"/>
        <v>8.198170134850276</v>
      </c>
      <c r="J220" s="21">
        <f t="shared" si="31"/>
        <v>8.207612714579561</v>
      </c>
      <c r="K220" s="21">
        <f t="shared" si="31"/>
        <v>8.2073313056776804</v>
      </c>
      <c r="L220" s="21">
        <f t="shared" si="31"/>
        <v>8.2188390138674325</v>
      </c>
      <c r="M220" s="21">
        <f t="shared" si="31"/>
        <v>8.197986340716712</v>
      </c>
      <c r="N220" s="21">
        <f t="shared" si="31"/>
        <v>8.1633480862614451</v>
      </c>
      <c r="O220" s="21">
        <f t="shared" si="31"/>
        <v>8.1415249316424685</v>
      </c>
      <c r="P220" s="21">
        <f t="shared" si="31"/>
        <v>8.1218599236847808</v>
      </c>
      <c r="Q220" s="21">
        <f t="shared" si="31"/>
        <v>8.1043050403554808</v>
      </c>
      <c r="R220" s="21">
        <f t="shared" si="31"/>
        <v>8.0974547500122505</v>
      </c>
      <c r="S220" s="21">
        <f t="shared" si="31"/>
        <v>8.082041978602323</v>
      </c>
      <c r="T220" s="21">
        <f t="shared" si="31"/>
        <v>8.068646789755384</v>
      </c>
      <c r="U220" s="21">
        <f t="shared" si="31"/>
        <v>8.0572455472125117</v>
      </c>
      <c r="V220" s="21">
        <f t="shared" si="31"/>
        <v>8.0579081192940869</v>
      </c>
      <c r="W220" s="21">
        <f t="shared" si="31"/>
        <v>8.0503465604585891</v>
      </c>
      <c r="X220" s="21">
        <f t="shared" si="31"/>
        <v>8.0546797290501875</v>
      </c>
      <c r="Y220" s="21">
        <f t="shared" si="31"/>
        <v>8.0507827228003599</v>
      </c>
      <c r="Z220" s="21">
        <f t="shared" si="31"/>
        <v>8.058550100769196</v>
      </c>
      <c r="AA220" s="21">
        <f t="shared" si="31"/>
        <v>8.0680331515601473</v>
      </c>
      <c r="AB220" s="21">
        <f t="shared" si="31"/>
        <v>8.0792099604665708</v>
      </c>
      <c r="AC220" s="21">
        <f t="shared" si="31"/>
        <v>62.078101244303312</v>
      </c>
      <c r="AD220" s="21">
        <f t="shared" si="31"/>
        <v>62.0946491684373</v>
      </c>
      <c r="AE220" s="21">
        <f t="shared" si="31"/>
        <v>62.131947827601053</v>
      </c>
      <c r="AF220" s="21">
        <f t="shared" si="31"/>
        <v>62.17701271986251</v>
      </c>
      <c r="AG220" s="21">
        <f t="shared" si="31"/>
        <v>62.230777407581847</v>
      </c>
      <c r="AH220" s="21">
        <f t="shared" si="31"/>
        <v>62.294484738921518</v>
      </c>
      <c r="AI220" s="21">
        <f t="shared" si="31"/>
        <v>62.369999694029602</v>
      </c>
      <c r="AJ220" s="21">
        <f t="shared" si="31"/>
        <v>62.753942846902724</v>
      </c>
      <c r="AK220" s="21">
        <f t="shared" si="31"/>
        <v>63.14945953757929</v>
      </c>
      <c r="AL220" s="21">
        <f t="shared" si="31"/>
        <v>63.557124677443902</v>
      </c>
      <c r="AM220" s="21">
        <f t="shared" si="31"/>
        <v>63.947637689301217</v>
      </c>
      <c r="AN220" s="21">
        <f t="shared" si="31"/>
        <v>64.337583109696553</v>
      </c>
      <c r="AO220" s="21">
        <f t="shared" si="31"/>
        <v>64.738684699886988</v>
      </c>
      <c r="AP220" s="21">
        <f t="shared" si="31"/>
        <v>65.150952693904699</v>
      </c>
      <c r="AQ220" s="21">
        <f t="shared" si="31"/>
        <v>65.574460050394691</v>
      </c>
      <c r="AR220" s="21">
        <f t="shared" si="31"/>
        <v>65.963659750540913</v>
      </c>
      <c r="AS220" s="21">
        <f t="shared" si="31"/>
        <v>66.265729796640613</v>
      </c>
      <c r="AT220" s="21">
        <f t="shared" si="31"/>
        <v>66.575945071369304</v>
      </c>
      <c r="AU220" s="21">
        <f t="shared" si="31"/>
        <v>66.894198486889792</v>
      </c>
      <c r="AV220" s="21">
        <f t="shared" si="31"/>
        <v>67.20997591346125</v>
      </c>
      <c r="AW220" s="21">
        <f t="shared" si="31"/>
        <v>67.51110923521577</v>
      </c>
      <c r="AX220" s="21">
        <f t="shared" si="31"/>
        <v>67.819255143329613</v>
      </c>
      <c r="AY220" s="21">
        <f t="shared" si="31"/>
        <v>68.024122249531985</v>
      </c>
      <c r="AZ220" s="21">
        <f t="shared" si="31"/>
        <v>68.197528028194668</v>
      </c>
      <c r="BA220" s="21">
        <f t="shared" si="31"/>
        <v>68.379095594299145</v>
      </c>
      <c r="BB220" s="21">
        <f t="shared" si="31"/>
        <v>68.560991658333464</v>
      </c>
    </row>
    <row r="221" spans="1:54" outlineLevel="2">
      <c r="A221" s="488"/>
      <c r="B221" s="150" t="s">
        <v>490</v>
      </c>
      <c r="C221" s="19"/>
      <c r="D221" s="135" t="s">
        <v>381</v>
      </c>
      <c r="E221" s="21">
        <f>SUM(E210:E212,E214,E216:E218)</f>
        <v>6.6295417941256289</v>
      </c>
      <c r="F221" s="21">
        <f t="shared" ref="F221:BB221" si="32">SUM(F210:F212,F214,F216:F218)</f>
        <v>6.6137863627596385</v>
      </c>
      <c r="G221" s="21">
        <f t="shared" si="32"/>
        <v>6.5994406031612698</v>
      </c>
      <c r="H221" s="21">
        <f t="shared" si="32"/>
        <v>6.5861262648067829</v>
      </c>
      <c r="I221" s="21">
        <f t="shared" si="32"/>
        <v>6.5743929298476838</v>
      </c>
      <c r="J221" s="21">
        <f t="shared" si="32"/>
        <v>6.5642186193679937</v>
      </c>
      <c r="K221" s="21">
        <f t="shared" si="32"/>
        <v>6.5555827714984627</v>
      </c>
      <c r="L221" s="21">
        <f t="shared" si="32"/>
        <v>6.5484663490965964</v>
      </c>
      <c r="M221" s="21">
        <f t="shared" si="32"/>
        <v>6.5095297052993946</v>
      </c>
      <c r="N221" s="21">
        <f t="shared" si="32"/>
        <v>6.4678695642110906</v>
      </c>
      <c r="O221" s="21">
        <f t="shared" si="32"/>
        <v>6.4289262353992775</v>
      </c>
      <c r="P221" s="21">
        <f t="shared" si="32"/>
        <v>6.3926435522987344</v>
      </c>
      <c r="Q221" s="21">
        <f t="shared" si="32"/>
        <v>6.358968122856048</v>
      </c>
      <c r="R221" s="21">
        <f t="shared" si="32"/>
        <v>6.3261768505553428</v>
      </c>
      <c r="S221" s="21">
        <f t="shared" si="32"/>
        <v>6.2952788513145581</v>
      </c>
      <c r="T221" s="21">
        <f t="shared" si="32"/>
        <v>6.2668720998752585</v>
      </c>
      <c r="U221" s="21">
        <f t="shared" si="32"/>
        <v>6.2409284147628696</v>
      </c>
      <c r="V221" s="21">
        <f t="shared" si="32"/>
        <v>6.2174127058920803</v>
      </c>
      <c r="W221" s="21">
        <f t="shared" si="32"/>
        <v>6.1962851224994946</v>
      </c>
      <c r="X221" s="21">
        <f t="shared" si="32"/>
        <v>6.1775082947331983</v>
      </c>
      <c r="Y221" s="21">
        <f t="shared" si="32"/>
        <v>6.1610021592443358</v>
      </c>
      <c r="Z221" s="21">
        <f t="shared" si="32"/>
        <v>6.1467052698225846</v>
      </c>
      <c r="AA221" s="21">
        <f t="shared" si="32"/>
        <v>6.1346625571946953</v>
      </c>
      <c r="AB221" s="21">
        <f t="shared" si="32"/>
        <v>6.1248462005269406</v>
      </c>
      <c r="AC221" s="21">
        <f t="shared" si="32"/>
        <v>42.339719391513697</v>
      </c>
      <c r="AD221" s="21">
        <f t="shared" si="32"/>
        <v>42.159228650755914</v>
      </c>
      <c r="AE221" s="21">
        <f t="shared" si="32"/>
        <v>41.991783978812151</v>
      </c>
      <c r="AF221" s="21">
        <f t="shared" si="32"/>
        <v>41.83611811322946</v>
      </c>
      <c r="AG221" s="21">
        <f t="shared" si="32"/>
        <v>41.691392313313912</v>
      </c>
      <c r="AH221" s="21">
        <f t="shared" si="32"/>
        <v>41.557346180480572</v>
      </c>
      <c r="AI221" s="21">
        <f t="shared" si="32"/>
        <v>41.434557416855441</v>
      </c>
      <c r="AJ221" s="21">
        <f t="shared" si="32"/>
        <v>41.517918282759751</v>
      </c>
      <c r="AK221" s="21">
        <f t="shared" si="32"/>
        <v>41.611435406197472</v>
      </c>
      <c r="AL221" s="21">
        <f t="shared" si="32"/>
        <v>41.715050938427922</v>
      </c>
      <c r="AM221" s="21">
        <f t="shared" si="32"/>
        <v>41.810239712007352</v>
      </c>
      <c r="AN221" s="21">
        <f t="shared" si="32"/>
        <v>41.907451314763819</v>
      </c>
      <c r="AO221" s="21">
        <f t="shared" si="32"/>
        <v>42.014038193972965</v>
      </c>
      <c r="AP221" s="21">
        <f t="shared" si="32"/>
        <v>42.129921275553471</v>
      </c>
      <c r="AQ221" s="21">
        <f t="shared" si="32"/>
        <v>42.255037537933362</v>
      </c>
      <c r="AR221" s="21">
        <f t="shared" si="32"/>
        <v>42.360207399304322</v>
      </c>
      <c r="AS221" s="21">
        <f t="shared" si="32"/>
        <v>42.41177839496585</v>
      </c>
      <c r="AT221" s="21">
        <f t="shared" si="32"/>
        <v>42.470689873269286</v>
      </c>
      <c r="AU221" s="21">
        <f t="shared" si="32"/>
        <v>42.536803422100604</v>
      </c>
      <c r="AV221" s="21">
        <f t="shared" si="32"/>
        <v>42.603406659244023</v>
      </c>
      <c r="AW221" s="21">
        <f t="shared" si="32"/>
        <v>42.662782844273096</v>
      </c>
      <c r="AX221" s="21">
        <f t="shared" si="32"/>
        <v>42.728585175815155</v>
      </c>
      <c r="AY221" s="21">
        <f t="shared" si="32"/>
        <v>42.735740975236936</v>
      </c>
      <c r="AZ221" s="21">
        <f t="shared" si="32"/>
        <v>42.726713589981479</v>
      </c>
      <c r="BA221" s="21">
        <f t="shared" si="32"/>
        <v>42.724813108842355</v>
      </c>
      <c r="BB221" s="21">
        <f t="shared" si="32"/>
        <v>42.725003707948702</v>
      </c>
    </row>
    <row r="222" spans="1:54" outlineLevel="2">
      <c r="A222" s="489"/>
      <c r="B222" s="150" t="s">
        <v>491</v>
      </c>
      <c r="C222" s="19"/>
      <c r="D222" s="135" t="s">
        <v>381</v>
      </c>
      <c r="E222" s="21">
        <f>SUM(E210:E212,E215:E218)</f>
        <v>9.7636841593171155</v>
      </c>
      <c r="F222" s="21">
        <f t="shared" ref="F222:BB222" si="33">SUM(F210:F212,F215:F218)</f>
        <v>9.7754165675871789</v>
      </c>
      <c r="G222" s="21">
        <f t="shared" si="33"/>
        <v>9.7890744701895542</v>
      </c>
      <c r="H222" s="21">
        <f t="shared" si="33"/>
        <v>9.8042845155332525</v>
      </c>
      <c r="I222" s="21">
        <f t="shared" si="33"/>
        <v>9.8216033301898094</v>
      </c>
      <c r="J222" s="21">
        <f t="shared" si="33"/>
        <v>9.8410150724434455</v>
      </c>
      <c r="K222" s="21">
        <f t="shared" si="33"/>
        <v>9.8625055697633233</v>
      </c>
      <c r="L222" s="21">
        <f t="shared" si="33"/>
        <v>9.8860624331335849</v>
      </c>
      <c r="M222" s="21">
        <f t="shared" si="33"/>
        <v>9.8783110444623325</v>
      </c>
      <c r="N222" s="21">
        <f t="shared" si="33"/>
        <v>9.868390632490053</v>
      </c>
      <c r="O222" s="21">
        <f t="shared" si="33"/>
        <v>9.8617557855539761</v>
      </c>
      <c r="P222" s="21">
        <f t="shared" si="33"/>
        <v>9.8583580964626965</v>
      </c>
      <c r="Q222" s="21">
        <f t="shared" si="33"/>
        <v>9.8581522322766126</v>
      </c>
      <c r="R222" s="21">
        <f t="shared" si="33"/>
        <v>9.8594192363486552</v>
      </c>
      <c r="S222" s="21">
        <f t="shared" si="33"/>
        <v>9.8623777091890759</v>
      </c>
      <c r="T222" s="21">
        <f t="shared" si="33"/>
        <v>9.8684224369654103</v>
      </c>
      <c r="U222" s="21">
        <f t="shared" si="33"/>
        <v>9.8775341954570273</v>
      </c>
      <c r="V222" s="21">
        <f t="shared" si="33"/>
        <v>9.889687197231023</v>
      </c>
      <c r="W222" s="21">
        <f t="shared" si="33"/>
        <v>9.9048512591479572</v>
      </c>
      <c r="X222" s="21">
        <f t="shared" si="33"/>
        <v>9.9229990437497264</v>
      </c>
      <c r="Y222" s="21">
        <f t="shared" si="33"/>
        <v>9.9440608985364385</v>
      </c>
      <c r="Z222" s="21">
        <f t="shared" si="33"/>
        <v>9.9679861945884642</v>
      </c>
      <c r="AA222" s="21">
        <f t="shared" si="33"/>
        <v>9.9948310798195017</v>
      </c>
      <c r="AB222" s="21">
        <f t="shared" si="33"/>
        <v>10.024579378188129</v>
      </c>
      <c r="AC222" s="21">
        <f t="shared" si="33"/>
        <v>81.713718742772045</v>
      </c>
      <c r="AD222" s="21">
        <f t="shared" si="33"/>
        <v>81.913705650457345</v>
      </c>
      <c r="AE222" s="21">
        <f t="shared" si="33"/>
        <v>82.127456149600135</v>
      </c>
      <c r="AF222" s="21">
        <f t="shared" si="33"/>
        <v>82.351908716191986</v>
      </c>
      <c r="AG222" s="21">
        <f t="shared" si="33"/>
        <v>82.585259345067612</v>
      </c>
      <c r="AH222" s="21">
        <f t="shared" si="33"/>
        <v>82.827412046491816</v>
      </c>
      <c r="AI222" s="21">
        <f t="shared" si="33"/>
        <v>83.080758702466341</v>
      </c>
      <c r="AJ222" s="21">
        <f t="shared" si="33"/>
        <v>83.743475796613765</v>
      </c>
      <c r="AK222" s="21">
        <f t="shared" si="33"/>
        <v>84.420106259707751</v>
      </c>
      <c r="AL222" s="21">
        <f t="shared" si="33"/>
        <v>85.110805941136846</v>
      </c>
      <c r="AM222" s="21">
        <f t="shared" si="33"/>
        <v>85.775475827724634</v>
      </c>
      <c r="AN222" s="21">
        <f t="shared" si="33"/>
        <v>86.43695199746837</v>
      </c>
      <c r="AO222" s="21">
        <f t="shared" si="33"/>
        <v>87.111421126316998</v>
      </c>
      <c r="AP222" s="21">
        <f t="shared" si="33"/>
        <v>87.798941663844147</v>
      </c>
      <c r="AQ222" s="21">
        <f t="shared" si="33"/>
        <v>88.499606778714067</v>
      </c>
      <c r="AR222" s="21">
        <f t="shared" si="33"/>
        <v>89.151820050426778</v>
      </c>
      <c r="AS222" s="21">
        <f t="shared" si="33"/>
        <v>89.684001452830586</v>
      </c>
      <c r="AT222" s="21">
        <f t="shared" si="33"/>
        <v>90.225175006278249</v>
      </c>
      <c r="AU222" s="21">
        <f t="shared" si="33"/>
        <v>90.775246477077815</v>
      </c>
      <c r="AV222" s="21">
        <f t="shared" si="33"/>
        <v>91.319971180911125</v>
      </c>
      <c r="AW222" s="21">
        <f t="shared" si="33"/>
        <v>91.842833887931576</v>
      </c>
      <c r="AX222" s="21">
        <f t="shared" si="33"/>
        <v>92.37333613290177</v>
      </c>
      <c r="AY222" s="21">
        <f t="shared" si="33"/>
        <v>92.756956019097757</v>
      </c>
      <c r="AZ222" s="21">
        <f t="shared" si="33"/>
        <v>93.094277385265741</v>
      </c>
      <c r="BA222" s="21">
        <f t="shared" si="33"/>
        <v>93.440882864154844</v>
      </c>
      <c r="BB222" s="21">
        <f t="shared" si="33"/>
        <v>93.786203085946255</v>
      </c>
    </row>
    <row r="223" spans="1:54" outlineLevel="2">
      <c r="B223" s="19"/>
      <c r="C223" s="19"/>
      <c r="D223" s="19"/>
      <c r="E223" s="15"/>
    </row>
    <row r="224" spans="1:54" outlineLevel="2">
      <c r="A224" s="487" t="s">
        <v>492</v>
      </c>
      <c r="B224" s="150" t="s">
        <v>489</v>
      </c>
      <c r="C224" s="19"/>
      <c r="D224" s="135" t="s">
        <v>381</v>
      </c>
      <c r="E224" s="21">
        <f>E204-Baseline!E204</f>
        <v>8.1916606098269078</v>
      </c>
      <c r="F224" s="21">
        <f>F204-Baseline!F204</f>
        <v>16.389242111562911</v>
      </c>
      <c r="G224" s="21">
        <f>G204-Baseline!G204</f>
        <v>24.582599002635128</v>
      </c>
      <c r="H224" s="21">
        <f>H204-Baseline!H204</f>
        <v>32.772347167712347</v>
      </c>
      <c r="I224" s="21">
        <f>I204-Baseline!I204</f>
        <v>40.970517302562627</v>
      </c>
      <c r="J224" s="21">
        <f>J204-Baseline!J204</f>
        <v>49.178130017142188</v>
      </c>
      <c r="K224" s="21">
        <f>K204-Baseline!K204</f>
        <v>57.385461322819864</v>
      </c>
      <c r="L224" s="21">
        <f>L204-Baseline!L204</f>
        <v>65.604300336687302</v>
      </c>
      <c r="M224" s="21">
        <f>M204-Baseline!M204</f>
        <v>73.802286677404012</v>
      </c>
      <c r="N224" s="21">
        <f>N204-Baseline!N204</f>
        <v>81.965634763665463</v>
      </c>
      <c r="O224" s="21">
        <f>O204-Baseline!O204</f>
        <v>90.107159695307928</v>
      </c>
      <c r="P224" s="21">
        <f>P204-Baseline!P204</f>
        <v>98.229019618992709</v>
      </c>
      <c r="Q224" s="21">
        <f>Q204-Baseline!Q204</f>
        <v>106.33332465934819</v>
      </c>
      <c r="R224" s="21">
        <f>R204-Baseline!R204</f>
        <v>114.43077940936044</v>
      </c>
      <c r="S224" s="21">
        <f>S204-Baseline!S204</f>
        <v>122.51282138796276</v>
      </c>
      <c r="T224" s="21">
        <f>T204-Baseline!T204</f>
        <v>130.58146817771814</v>
      </c>
      <c r="U224" s="21">
        <f>U204-Baseline!U204</f>
        <v>138.63871372493065</v>
      </c>
      <c r="V224" s="21">
        <f>V204-Baseline!V204</f>
        <v>146.69662184422475</v>
      </c>
      <c r="W224" s="21">
        <f>W204-Baseline!W204</f>
        <v>154.74696840468334</v>
      </c>
      <c r="X224" s="21">
        <f>X204-Baseline!X204</f>
        <v>162.80164813373352</v>
      </c>
      <c r="Y224" s="21">
        <f>Y204-Baseline!Y204</f>
        <v>170.85243085653389</v>
      </c>
      <c r="Z224" s="21">
        <f>Z204-Baseline!Z204</f>
        <v>178.91098095730308</v>
      </c>
      <c r="AA224" s="21">
        <f>AA204-Baseline!AA204</f>
        <v>186.97901410886323</v>
      </c>
      <c r="AB224" s="21">
        <f>AB204-Baseline!AB204</f>
        <v>195.05822406932981</v>
      </c>
      <c r="AC224" s="21">
        <f>AC204-Baseline!AC204</f>
        <v>257.13632531363311</v>
      </c>
      <c r="AD224" s="21">
        <f>AD204-Baseline!AD204</f>
        <v>319.23097448207039</v>
      </c>
      <c r="AE224" s="21">
        <f>AE204-Baseline!AE204</f>
        <v>381.36292230967143</v>
      </c>
      <c r="AF224" s="21">
        <f>AF204-Baseline!AF204</f>
        <v>443.53993502953392</v>
      </c>
      <c r="AG224" s="21">
        <f>AG204-Baseline!AG204</f>
        <v>505.77071243711578</v>
      </c>
      <c r="AH224" s="21">
        <f>AH204-Baseline!AH204</f>
        <v>568.06519717603726</v>
      </c>
      <c r="AI224" s="21">
        <f>AI204-Baseline!AI204</f>
        <v>630.43519687006687</v>
      </c>
      <c r="AJ224" s="21">
        <f>AJ204-Baseline!AJ204</f>
        <v>693.18913971696963</v>
      </c>
      <c r="AK224" s="21">
        <f>AK204-Baseline!AK204</f>
        <v>756.33859925454897</v>
      </c>
      <c r="AL224" s="21">
        <f>AL204-Baseline!AL204</f>
        <v>819.89572393199285</v>
      </c>
      <c r="AM224" s="21">
        <f>AM204-Baseline!AM204</f>
        <v>883.84336162129409</v>
      </c>
      <c r="AN224" s="21">
        <f>AN204-Baseline!AN204</f>
        <v>948.18094473099063</v>
      </c>
      <c r="AO224" s="21">
        <f>AO204-Baseline!AO204</f>
        <v>1012.9196294308776</v>
      </c>
      <c r="AP224" s="21">
        <f>AP204-Baseline!AP204</f>
        <v>1078.0705821247823</v>
      </c>
      <c r="AQ224" s="21">
        <f>AQ204-Baseline!AQ204</f>
        <v>1143.645042175177</v>
      </c>
      <c r="AR224" s="21">
        <f>AR204-Baseline!AR204</f>
        <v>1209.6087019257179</v>
      </c>
      <c r="AS224" s="21">
        <f>AS204-Baseline!AS204</f>
        <v>1275.8744317223586</v>
      </c>
      <c r="AT224" s="21">
        <f>AT204-Baseline!AT204</f>
        <v>1342.4503767937279</v>
      </c>
      <c r="AU224" s="21">
        <f>AU204-Baseline!AU204</f>
        <v>1409.3445752806176</v>
      </c>
      <c r="AV224" s="21">
        <f>AV204-Baseline!AV204</f>
        <v>1476.5545511940788</v>
      </c>
      <c r="AW224" s="21">
        <f>AW204-Baseline!AW204</f>
        <v>1544.0656604292947</v>
      </c>
      <c r="AX224" s="21">
        <f>AX204-Baseline!AX204</f>
        <v>1611.8849155726243</v>
      </c>
      <c r="AY224" s="21">
        <f>AY204-Baseline!AY204</f>
        <v>1679.9090378221563</v>
      </c>
      <c r="AZ224" s="21">
        <f>AZ204-Baseline!AZ204</f>
        <v>1748.106565850351</v>
      </c>
      <c r="BA224" s="21">
        <f>BA204-Baseline!BA204</f>
        <v>1816.4856614446501</v>
      </c>
      <c r="BB224" s="21">
        <f>BB204-Baseline!BB204</f>
        <v>1885.0466531029836</v>
      </c>
    </row>
    <row r="225" spans="1:54" outlineLevel="2">
      <c r="A225" s="488"/>
      <c r="B225" s="150" t="s">
        <v>490</v>
      </c>
      <c r="C225" s="19"/>
      <c r="D225" s="135" t="s">
        <v>381</v>
      </c>
      <c r="E225" s="21">
        <f>E205-Baseline!E205</f>
        <v>6.6295417941256289</v>
      </c>
      <c r="F225" s="21">
        <f>F205-Baseline!F205</f>
        <v>13.243328156885267</v>
      </c>
      <c r="G225" s="21">
        <f>G205-Baseline!G205</f>
        <v>19.842768760046539</v>
      </c>
      <c r="H225" s="21">
        <f>H205-Baseline!H205</f>
        <v>26.428895024853322</v>
      </c>
      <c r="I225" s="21">
        <f>I205-Baseline!I205</f>
        <v>33.003287954701008</v>
      </c>
      <c r="J225" s="21">
        <f>J205-Baseline!J205</f>
        <v>39.567506574069</v>
      </c>
      <c r="K225" s="21">
        <f>K205-Baseline!K205</f>
        <v>46.123089345567465</v>
      </c>
      <c r="L225" s="21">
        <f>L205-Baseline!L205</f>
        <v>52.671555694664065</v>
      </c>
      <c r="M225" s="21">
        <f>M205-Baseline!M205</f>
        <v>59.181085399963457</v>
      </c>
      <c r="N225" s="21">
        <f>N205-Baseline!N205</f>
        <v>65.64895496417455</v>
      </c>
      <c r="O225" s="21">
        <f>O205-Baseline!O205</f>
        <v>72.077881199573824</v>
      </c>
      <c r="P225" s="21">
        <f>P205-Baseline!P205</f>
        <v>78.47052475187256</v>
      </c>
      <c r="Q225" s="21">
        <f>Q205-Baseline!Q205</f>
        <v>84.829492874728601</v>
      </c>
      <c r="R225" s="21">
        <f>R205-Baseline!R205</f>
        <v>91.155669725283943</v>
      </c>
      <c r="S225" s="21">
        <f>S205-Baseline!S205</f>
        <v>97.450948576598506</v>
      </c>
      <c r="T225" s="21">
        <f>T205-Baseline!T205</f>
        <v>103.71782067647376</v>
      </c>
      <c r="U225" s="21">
        <f>U205-Baseline!U205</f>
        <v>109.95874909123663</v>
      </c>
      <c r="V225" s="21">
        <f>V205-Baseline!V205</f>
        <v>116.17616179712871</v>
      </c>
      <c r="W225" s="21">
        <f>W205-Baseline!W205</f>
        <v>122.3724469196282</v>
      </c>
      <c r="X225" s="21">
        <f>X205-Baseline!X205</f>
        <v>128.5499552143614</v>
      </c>
      <c r="Y225" s="21">
        <f>Y205-Baseline!Y205</f>
        <v>134.71095737360574</v>
      </c>
      <c r="Z225" s="21">
        <f>Z205-Baseline!Z205</f>
        <v>140.85766264342831</v>
      </c>
      <c r="AA225" s="21">
        <f>AA205-Baseline!AA205</f>
        <v>146.99232520062301</v>
      </c>
      <c r="AB225" s="21">
        <f>AB205-Baseline!AB205</f>
        <v>153.11717140114996</v>
      </c>
      <c r="AC225" s="21">
        <f>AC205-Baseline!AC205</f>
        <v>195.45689079266367</v>
      </c>
      <c r="AD225" s="21">
        <f>AD205-Baseline!AD205</f>
        <v>237.61611944341959</v>
      </c>
      <c r="AE225" s="21">
        <f>AE205-Baseline!AE205</f>
        <v>279.60790342223174</v>
      </c>
      <c r="AF225" s="21">
        <f>AF205-Baseline!AF205</f>
        <v>321.44402153546122</v>
      </c>
      <c r="AG225" s="21">
        <f>AG205-Baseline!AG205</f>
        <v>363.1354138487751</v>
      </c>
      <c r="AH225" s="21">
        <f>AH205-Baseline!AH205</f>
        <v>404.69276002925568</v>
      </c>
      <c r="AI225" s="21">
        <f>AI205-Baseline!AI205</f>
        <v>446.12731744611114</v>
      </c>
      <c r="AJ225" s="21">
        <f>AJ205-Baseline!AJ205</f>
        <v>487.64523572887089</v>
      </c>
      <c r="AK225" s="21">
        <f>AK205-Baseline!AK205</f>
        <v>529.25667113506836</v>
      </c>
      <c r="AL225" s="21">
        <f>AL205-Baseline!AL205</f>
        <v>570.97172207349627</v>
      </c>
      <c r="AM225" s="21">
        <f>AM205-Baseline!AM205</f>
        <v>612.78196178550365</v>
      </c>
      <c r="AN225" s="21">
        <f>AN205-Baseline!AN205</f>
        <v>654.68941310026753</v>
      </c>
      <c r="AO225" s="21">
        <f>AO205-Baseline!AO205</f>
        <v>696.70345129424049</v>
      </c>
      <c r="AP225" s="21">
        <f>AP205-Baseline!AP205</f>
        <v>738.83337256979394</v>
      </c>
      <c r="AQ225" s="21">
        <f>AQ205-Baseline!AQ205</f>
        <v>781.08841010772733</v>
      </c>
      <c r="AR225" s="21">
        <f>AR205-Baseline!AR205</f>
        <v>823.4486175070316</v>
      </c>
      <c r="AS225" s="21">
        <f>AS205-Baseline!AS205</f>
        <v>865.86039590199744</v>
      </c>
      <c r="AT225" s="21">
        <f>AT205-Baseline!AT205</f>
        <v>908.33108577526673</v>
      </c>
      <c r="AU225" s="21">
        <f>AU205-Baseline!AU205</f>
        <v>950.86788919736728</v>
      </c>
      <c r="AV225" s="21">
        <f>AV205-Baseline!AV205</f>
        <v>993.47129585661128</v>
      </c>
      <c r="AW225" s="21">
        <f>AW205-Baseline!AW205</f>
        <v>1036.1340787008844</v>
      </c>
      <c r="AX225" s="21">
        <f>AX205-Baseline!AX205</f>
        <v>1078.8626638766996</v>
      </c>
      <c r="AY225" s="21">
        <f>AY205-Baseline!AY205</f>
        <v>1121.5984048519365</v>
      </c>
      <c r="AZ225" s="21">
        <f>AZ205-Baseline!AZ205</f>
        <v>1164.325118441918</v>
      </c>
      <c r="BA225" s="21">
        <f>BA205-Baseline!BA205</f>
        <v>1207.0499315507604</v>
      </c>
      <c r="BB225" s="21">
        <f>BB205-Baseline!BB205</f>
        <v>1249.7749352587091</v>
      </c>
    </row>
    <row r="226" spans="1:54" outlineLevel="2">
      <c r="A226" s="489"/>
      <c r="B226" s="150" t="s">
        <v>491</v>
      </c>
      <c r="C226" s="19"/>
      <c r="D226" s="135" t="s">
        <v>381</v>
      </c>
      <c r="E226" s="21">
        <f>E206-Baseline!E206</f>
        <v>9.7636841593171155</v>
      </c>
      <c r="F226" s="21">
        <f>F206-Baseline!F206</f>
        <v>19.539100726904294</v>
      </c>
      <c r="G226" s="21">
        <f>G206-Baseline!G206</f>
        <v>29.328175197093849</v>
      </c>
      <c r="H226" s="21">
        <f>H206-Baseline!H206</f>
        <v>39.132459712627103</v>
      </c>
      <c r="I226" s="21">
        <f>I206-Baseline!I206</f>
        <v>48.954063042816912</v>
      </c>
      <c r="J226" s="21">
        <f>J206-Baseline!J206</f>
        <v>58.79507811526036</v>
      </c>
      <c r="K226" s="21">
        <f>K206-Baseline!K206</f>
        <v>68.657583685023681</v>
      </c>
      <c r="L226" s="21">
        <f>L206-Baseline!L206</f>
        <v>78.54364611815727</v>
      </c>
      <c r="M226" s="21">
        <f>M206-Baseline!M206</f>
        <v>88.421957162619606</v>
      </c>
      <c r="N226" s="21">
        <f>N206-Baseline!N206</f>
        <v>98.290347795109653</v>
      </c>
      <c r="O226" s="21">
        <f>O206-Baseline!O206</f>
        <v>108.15210358066363</v>
      </c>
      <c r="P226" s="21">
        <f>P206-Baseline!P206</f>
        <v>118.01046167712633</v>
      </c>
      <c r="Q226" s="21">
        <f>Q206-Baseline!Q206</f>
        <v>127.86861390940294</v>
      </c>
      <c r="R226" s="21">
        <f>R206-Baseline!R206</f>
        <v>137.7280331457516</v>
      </c>
      <c r="S226" s="21">
        <f>S206-Baseline!S206</f>
        <v>147.59041085494067</v>
      </c>
      <c r="T226" s="21">
        <f>T206-Baseline!T206</f>
        <v>157.45883329190607</v>
      </c>
      <c r="U226" s="21">
        <f>U206-Baseline!U206</f>
        <v>167.33636748736311</v>
      </c>
      <c r="V226" s="21">
        <f>V206-Baseline!V206</f>
        <v>177.22605468459412</v>
      </c>
      <c r="W226" s="21">
        <f>W206-Baseline!W206</f>
        <v>187.13090594374208</v>
      </c>
      <c r="X226" s="21">
        <f>X206-Baseline!X206</f>
        <v>197.05390498749182</v>
      </c>
      <c r="Y226" s="21">
        <f>Y206-Baseline!Y206</f>
        <v>206.99796588602825</v>
      </c>
      <c r="Z226" s="21">
        <f>Z206-Baseline!Z206</f>
        <v>216.96595208061672</v>
      </c>
      <c r="AA226" s="21">
        <f>AA206-Baseline!AA206</f>
        <v>226.96078316043622</v>
      </c>
      <c r="AB226" s="21">
        <f>AB206-Baseline!AB206</f>
        <v>236.98536253862434</v>
      </c>
      <c r="AC226" s="21">
        <f>AC206-Baseline!AC206</f>
        <v>318.69908128139639</v>
      </c>
      <c r="AD226" s="21">
        <f>AD206-Baseline!AD206</f>
        <v>400.61278693185375</v>
      </c>
      <c r="AE226" s="21">
        <f>AE206-Baseline!AE206</f>
        <v>482.74024308145385</v>
      </c>
      <c r="AF226" s="21">
        <f>AF206-Baseline!AF206</f>
        <v>565.09215179764578</v>
      </c>
      <c r="AG226" s="21">
        <f>AG206-Baseline!AG206</f>
        <v>647.67741114271337</v>
      </c>
      <c r="AH226" s="21">
        <f>AH206-Baseline!AH206</f>
        <v>730.50482318920513</v>
      </c>
      <c r="AI226" s="21">
        <f>AI206-Baseline!AI206</f>
        <v>813.5855818916715</v>
      </c>
      <c r="AJ226" s="21">
        <f>AJ206-Baseline!AJ206</f>
        <v>897.32905768828527</v>
      </c>
      <c r="AK226" s="21">
        <f>AK206-Baseline!AK206</f>
        <v>981.749163947993</v>
      </c>
      <c r="AL226" s="21">
        <f>AL206-Baseline!AL206</f>
        <v>1066.8599698891298</v>
      </c>
      <c r="AM226" s="21">
        <f>AM206-Baseline!AM206</f>
        <v>1152.6354457168545</v>
      </c>
      <c r="AN226" s="21">
        <f>AN206-Baseline!AN206</f>
        <v>1239.072397714323</v>
      </c>
      <c r="AO226" s="21">
        <f>AO206-Baseline!AO206</f>
        <v>1326.18381884064</v>
      </c>
      <c r="AP226" s="21">
        <f>AP206-Baseline!AP206</f>
        <v>1413.9827605044841</v>
      </c>
      <c r="AQ226" s="21">
        <f>AQ206-Baseline!AQ206</f>
        <v>1502.4823672831981</v>
      </c>
      <c r="AR226" s="21">
        <f>AR206-Baseline!AR206</f>
        <v>1591.6341873336248</v>
      </c>
      <c r="AS226" s="21">
        <f>AS206-Baseline!AS206</f>
        <v>1681.3181887864555</v>
      </c>
      <c r="AT226" s="21">
        <f>AT206-Baseline!AT206</f>
        <v>1771.5433637927338</v>
      </c>
      <c r="AU226" s="21">
        <f>AU206-Baseline!AU206</f>
        <v>1862.3186102698116</v>
      </c>
      <c r="AV226" s="21">
        <f>AV206-Baseline!AV206</f>
        <v>1953.6385814507228</v>
      </c>
      <c r="AW226" s="21">
        <f>AW206-Baseline!AW206</f>
        <v>2045.4814153386544</v>
      </c>
      <c r="AX226" s="21">
        <f>AX206-Baseline!AX206</f>
        <v>2137.854751471556</v>
      </c>
      <c r="AY226" s="21">
        <f>AY206-Baseline!AY206</f>
        <v>2230.6117074906538</v>
      </c>
      <c r="AZ226" s="21">
        <f>AZ206-Baseline!AZ206</f>
        <v>2323.7059848759195</v>
      </c>
      <c r="BA226" s="21">
        <f>BA206-Baseline!BA206</f>
        <v>2417.1468677400744</v>
      </c>
      <c r="BB226" s="21">
        <f>BB206-Baseline!BB206</f>
        <v>2510.9330708260209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496</v>
      </c>
      <c r="C229" s="57"/>
      <c r="D229" s="56" t="s">
        <v>381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3" customFormat="1" ht="56.9" customHeight="1"/>
    <row r="2" spans="1:14">
      <c r="A2" s="40"/>
    </row>
    <row r="3" spans="1:14">
      <c r="A3" s="40"/>
    </row>
    <row r="4" spans="1:14">
      <c r="A4" s="42" t="s">
        <v>77</v>
      </c>
      <c r="B4" s="42" t="s">
        <v>78</v>
      </c>
      <c r="C4" s="354" t="s">
        <v>79</v>
      </c>
      <c r="D4" s="354"/>
      <c r="E4" s="354"/>
      <c r="F4" s="354"/>
      <c r="G4" s="354"/>
      <c r="H4" s="354"/>
      <c r="I4" s="354"/>
      <c r="J4" s="354"/>
      <c r="K4" s="354"/>
      <c r="L4" s="354"/>
      <c r="M4" s="354"/>
      <c r="N4" s="354"/>
    </row>
    <row r="5" spans="1:14" ht="72.400000000000006" customHeight="1">
      <c r="A5" s="94" t="s">
        <v>80</v>
      </c>
      <c r="B5" s="43" t="s">
        <v>81</v>
      </c>
      <c r="C5" s="356" t="s">
        <v>82</v>
      </c>
      <c r="D5" s="359"/>
      <c r="E5" s="359"/>
      <c r="F5" s="359"/>
      <c r="G5" s="359"/>
      <c r="H5" s="359"/>
      <c r="I5" s="359"/>
      <c r="J5" s="359"/>
      <c r="K5" s="359"/>
      <c r="L5" s="359"/>
      <c r="M5" s="359"/>
      <c r="N5" s="360"/>
    </row>
    <row r="6" spans="1:14" ht="83.65" customHeight="1">
      <c r="A6" s="95" t="s">
        <v>83</v>
      </c>
      <c r="B6" s="43" t="s">
        <v>84</v>
      </c>
      <c r="C6" s="355" t="s">
        <v>85</v>
      </c>
      <c r="D6" s="351"/>
      <c r="E6" s="351"/>
      <c r="F6" s="351"/>
      <c r="G6" s="351"/>
      <c r="H6" s="351"/>
      <c r="I6" s="351"/>
      <c r="J6" s="351"/>
      <c r="K6" s="351"/>
      <c r="L6" s="351"/>
      <c r="M6" s="351"/>
      <c r="N6" s="351"/>
    </row>
    <row r="7" spans="1:14" ht="70.900000000000006" customHeight="1">
      <c r="A7" s="96" t="s">
        <v>13</v>
      </c>
      <c r="B7" s="43" t="s">
        <v>86</v>
      </c>
      <c r="C7" s="351" t="s">
        <v>87</v>
      </c>
      <c r="D7" s="351"/>
      <c r="E7" s="351"/>
      <c r="F7" s="351"/>
      <c r="G7" s="351"/>
      <c r="H7" s="351"/>
      <c r="I7" s="351"/>
      <c r="J7" s="351"/>
      <c r="K7" s="351"/>
      <c r="L7" s="351"/>
      <c r="M7" s="351"/>
      <c r="N7" s="351"/>
    </row>
    <row r="8" spans="1:14" ht="158.65" customHeight="1">
      <c r="A8" s="95" t="s">
        <v>88</v>
      </c>
      <c r="B8" s="43" t="s">
        <v>89</v>
      </c>
      <c r="C8" s="351" t="s">
        <v>90</v>
      </c>
      <c r="D8" s="351"/>
      <c r="E8" s="351"/>
      <c r="F8" s="351"/>
      <c r="G8" s="351"/>
      <c r="H8" s="351"/>
      <c r="I8" s="351"/>
      <c r="J8" s="351"/>
      <c r="K8" s="351"/>
      <c r="L8" s="351"/>
      <c r="M8" s="351"/>
      <c r="N8" s="351"/>
    </row>
    <row r="9" spans="1:14" ht="105" customHeight="1">
      <c r="A9" s="97" t="s">
        <v>91</v>
      </c>
      <c r="B9" s="43" t="s">
        <v>92</v>
      </c>
      <c r="C9" s="351" t="s">
        <v>93</v>
      </c>
      <c r="D9" s="351"/>
      <c r="E9" s="351"/>
      <c r="F9" s="351"/>
      <c r="G9" s="351"/>
      <c r="H9" s="351"/>
      <c r="I9" s="351"/>
      <c r="J9" s="351"/>
      <c r="K9" s="351"/>
      <c r="L9" s="351"/>
      <c r="M9" s="351"/>
      <c r="N9" s="351"/>
    </row>
    <row r="10" spans="1:14" ht="105" customHeight="1">
      <c r="A10" s="157" t="s">
        <v>94</v>
      </c>
      <c r="B10" s="43" t="s">
        <v>95</v>
      </c>
      <c r="C10" s="356"/>
      <c r="D10" s="357"/>
      <c r="E10" s="357"/>
      <c r="F10" s="357"/>
      <c r="G10" s="357"/>
      <c r="H10" s="357"/>
      <c r="I10" s="357"/>
      <c r="J10" s="357"/>
      <c r="K10" s="357"/>
      <c r="L10" s="357"/>
      <c r="M10" s="357"/>
      <c r="N10" s="358"/>
    </row>
    <row r="11" spans="1:14" ht="384" customHeight="1">
      <c r="A11" s="98" t="s">
        <v>96</v>
      </c>
      <c r="B11" s="43" t="s">
        <v>97</v>
      </c>
      <c r="C11" s="351" t="s">
        <v>98</v>
      </c>
      <c r="D11" s="352"/>
      <c r="E11" s="352"/>
      <c r="F11" s="352"/>
      <c r="G11" s="352"/>
      <c r="H11" s="352"/>
      <c r="I11" s="352"/>
      <c r="J11" s="352"/>
      <c r="K11" s="352"/>
      <c r="L11" s="352"/>
      <c r="M11" s="352"/>
      <c r="N11" s="352"/>
    </row>
    <row r="12" spans="1:14" ht="122.25" customHeight="1">
      <c r="A12" s="229" t="s">
        <v>99</v>
      </c>
      <c r="B12" s="156" t="s">
        <v>100</v>
      </c>
      <c r="C12" s="349" t="s">
        <v>101</v>
      </c>
      <c r="D12" s="350"/>
      <c r="E12" s="350"/>
      <c r="F12" s="350"/>
      <c r="G12" s="350"/>
      <c r="H12" s="350"/>
      <c r="I12" s="350"/>
      <c r="J12" s="350"/>
      <c r="K12" s="350"/>
      <c r="L12" s="350"/>
      <c r="M12" s="350"/>
      <c r="N12" s="350"/>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498</v>
      </c>
    </row>
    <row r="2" spans="1:19">
      <c r="A2" s="475" t="s">
        <v>499</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501</v>
      </c>
    </row>
    <row r="20" spans="1:19">
      <c r="A20" s="475" t="s">
        <v>502</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343</v>
      </c>
      <c r="B23" s="409"/>
      <c r="C23" s="409"/>
      <c r="D23" s="409"/>
      <c r="E23" s="409"/>
      <c r="F23" s="409"/>
      <c r="G23" s="409"/>
      <c r="H23" s="409"/>
      <c r="I23" s="409"/>
      <c r="J23" s="409"/>
      <c r="K23" s="409"/>
      <c r="L23" s="409"/>
      <c r="M23" s="409"/>
      <c r="N23" s="409"/>
      <c r="O23" s="409"/>
      <c r="P23" s="409"/>
      <c r="Q23" s="409"/>
      <c r="R23" s="409"/>
      <c r="S23" s="409"/>
    </row>
    <row r="24" spans="1:19">
      <c r="A24" s="158" t="s">
        <v>484</v>
      </c>
      <c r="B24" s="409"/>
      <c r="C24" s="409"/>
      <c r="D24" s="409"/>
      <c r="E24" s="409"/>
      <c r="F24" s="409"/>
      <c r="G24" s="409"/>
      <c r="H24" s="409"/>
      <c r="I24" s="409"/>
      <c r="J24" s="409"/>
      <c r="K24" s="409"/>
      <c r="L24" s="409"/>
      <c r="M24" s="409"/>
      <c r="N24" s="409"/>
      <c r="O24" s="409"/>
      <c r="P24" s="409"/>
      <c r="Q24" s="409"/>
      <c r="R24" s="409"/>
      <c r="S24" s="409"/>
    </row>
    <row r="25" spans="1:19">
      <c r="A25" s="159" t="s">
        <v>387</v>
      </c>
      <c r="B25" s="409"/>
      <c r="C25" s="409"/>
      <c r="D25" s="409"/>
      <c r="E25" s="409"/>
      <c r="F25" s="409"/>
      <c r="G25" s="409"/>
      <c r="H25" s="409"/>
      <c r="I25" s="409"/>
      <c r="J25" s="409"/>
      <c r="K25" s="409"/>
      <c r="L25" s="409"/>
      <c r="M25" s="409"/>
      <c r="N25" s="409"/>
      <c r="O25" s="409"/>
      <c r="P25" s="409"/>
      <c r="Q25" s="409"/>
      <c r="R25" s="409"/>
      <c r="S25" s="409"/>
    </row>
    <row r="26" spans="1:19">
      <c r="A26" s="159" t="s">
        <v>463</v>
      </c>
      <c r="B26" s="409"/>
      <c r="C26" s="409"/>
      <c r="D26" s="409"/>
      <c r="E26" s="409"/>
      <c r="F26" s="409"/>
      <c r="G26" s="409"/>
      <c r="H26" s="409"/>
      <c r="I26" s="409"/>
      <c r="J26" s="409"/>
      <c r="K26" s="409"/>
      <c r="L26" s="409"/>
      <c r="M26" s="409"/>
      <c r="N26" s="409"/>
      <c r="O26" s="409"/>
      <c r="P26" s="409"/>
      <c r="Q26" s="409"/>
      <c r="R26" s="409"/>
      <c r="S26" s="409"/>
    </row>
    <row r="27" spans="1:19">
      <c r="A27" s="159" t="s">
        <v>464</v>
      </c>
      <c r="B27" s="409"/>
      <c r="C27" s="409"/>
      <c r="D27" s="409"/>
      <c r="E27" s="409"/>
      <c r="F27" s="409"/>
      <c r="G27" s="409"/>
      <c r="H27" s="409"/>
      <c r="I27" s="409"/>
      <c r="J27" s="409"/>
      <c r="K27" s="409"/>
      <c r="L27" s="409"/>
      <c r="M27" s="409"/>
      <c r="N27" s="409"/>
      <c r="O27" s="409"/>
      <c r="P27" s="409"/>
      <c r="Q27" s="409"/>
      <c r="R27" s="409"/>
      <c r="S27" s="409"/>
    </row>
    <row r="31" spans="1:19">
      <c r="A31" s="4" t="s">
        <v>506</v>
      </c>
    </row>
    <row r="32" spans="1:19">
      <c r="A32" t="s">
        <v>507</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61" t="s">
        <v>110</v>
      </c>
      <c r="J4" s="353"/>
      <c r="K4" s="353"/>
      <c r="L4" s="353"/>
      <c r="M4" s="353"/>
      <c r="N4" s="353"/>
      <c r="O4" s="41"/>
      <c r="P4" s="361" t="s">
        <v>111</v>
      </c>
      <c r="Q4" s="353"/>
      <c r="R4" s="353"/>
      <c r="S4" s="353"/>
      <c r="T4" s="353"/>
      <c r="U4" s="353"/>
      <c r="V4" s="41"/>
      <c r="W4" s="361" t="s">
        <v>112</v>
      </c>
      <c r="X4" s="353"/>
      <c r="Y4" s="353"/>
      <c r="Z4" s="353"/>
      <c r="AA4" s="353"/>
      <c r="AB4" s="353"/>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5" t="s">
        <v>114</v>
      </c>
      <c r="J6" s="366"/>
      <c r="K6" s="366"/>
      <c r="L6" s="366"/>
      <c r="M6" s="366"/>
      <c r="N6" s="367"/>
      <c r="O6" s="76"/>
      <c r="P6" s="365" t="s">
        <v>114</v>
      </c>
      <c r="Q6" s="366"/>
      <c r="R6" s="366"/>
      <c r="S6" s="366"/>
      <c r="T6" s="366"/>
      <c r="U6" s="367"/>
      <c r="V6" s="76"/>
      <c r="W6" s="365" t="s">
        <v>114</v>
      </c>
      <c r="X6" s="366"/>
      <c r="Y6" s="366"/>
      <c r="Z6" s="366"/>
      <c r="AA6" s="366"/>
      <c r="AB6" s="367"/>
      <c r="AC6" s="41"/>
      <c r="AD6" s="41"/>
      <c r="AG6" s="66"/>
    </row>
    <row r="7" spans="2:33" ht="33.75" customHeight="1">
      <c r="B7" s="64"/>
      <c r="C7" s="69" t="s">
        <v>115</v>
      </c>
      <c r="D7" s="69" t="s">
        <v>116</v>
      </c>
      <c r="E7" s="70" t="s">
        <v>117</v>
      </c>
      <c r="F7" s="362" t="s">
        <v>118</v>
      </c>
      <c r="G7" s="364"/>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-2.7779387241493336</v>
      </c>
      <c r="H9" s="37" t="str" cm="1">
        <f t="array" aca="1" ref="H9" ca="1">INDIRECT("'" &amp; $C9 &amp;"'!" &amp; "B8")</f>
        <v>CV5.01</v>
      </c>
      <c r="I9" s="37" cm="1">
        <f t="array" aca="1" ref="I9" ca="1">INDIRECT("'" &amp; $C9 &amp;"'!" &amp; "B13")</f>
        <v>-73.802286677404012</v>
      </c>
      <c r="J9" s="37" cm="1">
        <f t="array" aca="1" ref="J9" ca="1">INDIRECT("'" &amp; $C9 &amp;"'!" &amp; "B14")</f>
        <v>-114.43077940936044</v>
      </c>
      <c r="K9" s="37" cm="1">
        <f t="array" aca="1" ref="K9" ca="1">INDIRECT("'" &amp; $C9 &amp;"'!" &amp; "B15")</f>
        <v>-154.74696840468334</v>
      </c>
      <c r="L9" s="37" cm="1">
        <f t="array" aca="1" ref="L9" ca="1">INDIRECT("'" &amp; $C9 &amp;"'!" &amp; "B16")</f>
        <v>-195.05822406932981</v>
      </c>
      <c r="M9" s="277" cm="1">
        <f t="array" aca="1" ref="M9" ca="1">INDIRECT("'" &amp; $C9 &amp;"'!" &amp; "B17")</f>
        <v>-819.89572393199285</v>
      </c>
      <c r="N9" s="277" cm="1">
        <f t="array" aca="1" ref="N9" ca="1">INDIRECT("'" &amp; $C9 &amp;"'!" &amp; "B18")</f>
        <v>-1476.5545511940788</v>
      </c>
      <c r="O9" s="76"/>
      <c r="P9" s="37" cm="1">
        <f t="array" aca="1" ref="P9" ca="1">INDIRECT("'" &amp; $C9 &amp;"'!" &amp; "D13")</f>
        <v>-59.181085399963457</v>
      </c>
      <c r="Q9" s="37" cm="1">
        <f t="array" aca="1" ref="Q9" ca="1">INDIRECT("'" &amp; $C9 &amp;"'!" &amp; "D14")</f>
        <v>-91.155669725283943</v>
      </c>
      <c r="R9" s="37" cm="1">
        <f t="array" aca="1" ref="R9" ca="1">INDIRECT("'" &amp; $C9 &amp;"'!" &amp; "D15")</f>
        <v>-122.3724469196282</v>
      </c>
      <c r="S9" s="37" cm="1">
        <f t="array" aca="1" ref="S9" ca="1">INDIRECT("'" &amp; $C9 &amp;"'!" &amp; "D16")</f>
        <v>-153.11717140114996</v>
      </c>
      <c r="T9" s="277" cm="1">
        <f t="array" aca="1" ref="T9" ca="1">INDIRECT("'" &amp; $C9 &amp;"'!" &amp; "D17")</f>
        <v>-570.97172207349627</v>
      </c>
      <c r="U9" s="277" cm="1">
        <f t="array" aca="1" ref="U9" ca="1">INDIRECT("'" &amp; $C9 &amp;"'!" &amp; "D18")</f>
        <v>-993.47129585661128</v>
      </c>
      <c r="V9" s="76"/>
      <c r="W9" s="37" cm="1">
        <f t="array" aca="1" ref="W9" ca="1">INDIRECT("'" &amp; $C9 &amp;"'!" &amp; "F13")</f>
        <v>-88.421957162619606</v>
      </c>
      <c r="X9" s="37" cm="1">
        <f t="array" aca="1" ref="X9" ca="1">INDIRECT("'" &amp; $C9 &amp;"'!" &amp; "F14")</f>
        <v>-137.7280331457516</v>
      </c>
      <c r="Y9" s="37" cm="1">
        <f t="array" aca="1" ref="Y9" ca="1">INDIRECT("'" &amp; $C9 &amp;"'!" &amp; "F15")</f>
        <v>-187.13090594374208</v>
      </c>
      <c r="Z9" s="37" cm="1">
        <f t="array" aca="1" ref="Z9" ca="1">INDIRECT("'" &amp; $C9 &amp;"'!" &amp; "F16")</f>
        <v>-236.98536253862434</v>
      </c>
      <c r="AA9" s="277" cm="1">
        <f t="array" aca="1" ref="AA9" ca="1">INDIRECT("'" &amp; $C9 &amp;"'!" &amp; "F17")</f>
        <v>-1066.8599698891298</v>
      </c>
      <c r="AB9" s="277" cm="1">
        <f t="array" aca="1" ref="AB9" ca="1">INDIRECT("'" &amp; $C9 &amp;"'!" &amp; "F18")</f>
        <v>-1953.6385814507228</v>
      </c>
      <c r="AC9" s="41"/>
      <c r="AD9" s="84" t="s">
        <v>126</v>
      </c>
      <c r="AE9" s="84" t="s">
        <v>127</v>
      </c>
      <c r="AF9" s="84" t="s">
        <v>128</v>
      </c>
      <c r="AG9" s="66"/>
    </row>
    <row r="10" spans="2:33">
      <c r="B10" s="64"/>
      <c r="C10" s="72" t="s">
        <v>129</v>
      </c>
      <c r="D10" s="37" t="str" cm="1">
        <f t="array" aca="1" ref="D10" ca="1">INDIRECT("'" &amp; $C10 &amp;"'!" &amp; "B4")</f>
        <v>Preferred</v>
      </c>
      <c r="E10" s="37" t="str" cm="1">
        <f t="array" aca="1" ref="E10" ca="1">IF(ISTEXT($D10),INDIRECT("'" &amp; $C10 &amp;"'!" &amp; "B7"),"")</f>
        <v>Y</v>
      </c>
      <c r="F10" s="37">
        <f t="shared" ref="F10:F19" ca="1" si="0">IF(ISTEXT($D10),SUM(INDIRECT("'" &amp; $C10 &amp;"'!" &amp; "B26:f26")),"")</f>
        <v>-12.36</v>
      </c>
      <c r="G10" s="37">
        <f t="shared" ref="G10:G19" ca="1" si="1">IF(ISTEXT($D10),SUM(INDIRECT("'" &amp; $C10 &amp;"'!" &amp; "B27:f27")),"")</f>
        <v>-2.742914477014089</v>
      </c>
      <c r="H10" s="37" t="str" cm="1">
        <f t="array" aca="1" ref="H10" ca="1">IF(ISTEXT($D10),INDIRECT("'" &amp; $C10 &amp;"'!" &amp; "B8"),"")</f>
        <v>CV5.01</v>
      </c>
      <c r="I10" s="37" cm="1">
        <f t="array" aca="1" ref="I10" ca="1">IF(ISTEXT($D10),INDIRECT("'" &amp; $C10 &amp;"'!" &amp; "B13"),"")</f>
        <v>-75.835007414523972</v>
      </c>
      <c r="J10" s="37" cm="1">
        <f t="array" aca="1" ref="J10" ca="1">IF(ISTEXT($D10),INDIRECT("'" &amp; $C10 &amp;"'!" &amp; "B14"),"")</f>
        <v>-112.10316026408894</v>
      </c>
      <c r="K10" s="37" cm="1">
        <f t="array" aca="1" ref="K10" ca="1">IF(ISTEXT($D10),INDIRECT("'" &amp; $C10 &amp;"'!" &amp; "B15"),"")</f>
        <v>-148.05993518636814</v>
      </c>
      <c r="L10" s="37" cm="1">
        <f t="array" aca="1" ref="L10" ca="1">IF(ISTEXT($D10),INDIRECT("'" &amp; $C10 &amp;"'!" &amp; "B16"),"")</f>
        <v>-184.09928526710289</v>
      </c>
      <c r="M10" s="277" cm="1">
        <f t="array" aca="1" ref="M10" ca="1">IF(ISTEXT($D10),INDIRECT("'" &amp; $C10 &amp;"'!" &amp; "B17"),"")</f>
        <v>-729.65342134015009</v>
      </c>
      <c r="N10" s="277" cm="1">
        <f t="array" aca="1" ref="N10" ca="1">IF(ISTEXT($D10),INDIRECT("'" &amp; $C10 &amp;"'!" &amp; "B18"),"")</f>
        <v>-1313.6039203157875</v>
      </c>
      <c r="O10" s="76"/>
      <c r="P10" s="37" cm="1">
        <f t="array" aca="1" ref="P10" ca="1">IF(ISTEXT($D10),INDIRECT("'" &amp; $C10 &amp;"'!" &amp; "D13"),"")</f>
        <v>-61.472231854258865</v>
      </c>
      <c r="Q10" s="37" cm="1">
        <f t="array" aca="1" ref="Q10" ca="1">IF(ISTEXT($D10),INDIRECT("'" &amp; $C10 &amp;"'!" &amp; "D14"),"")</f>
        <v>-89.310343907387463</v>
      </c>
      <c r="R10" s="37" cm="1">
        <f t="array" aca="1" ref="R10" ca="1">IF(ISTEXT($D10),INDIRECT("'" &amp; $C10 &amp;"'!" &amp; "D15"),"")</f>
        <v>-116.42430652632829</v>
      </c>
      <c r="S10" s="37" cm="1">
        <f t="array" aca="1" ref="S10" ca="1">IF(ISTEXT($D10),INDIRECT("'" &amp; $C10 &amp;"'!" &amp; "D16"),"")</f>
        <v>-143.19210824752219</v>
      </c>
      <c r="T10" s="277" cm="1">
        <f t="array" aca="1" ref="T10" ca="1">IF(ISTEXT($D10),INDIRECT("'" &amp; $C10 &amp;"'!" &amp; "D17"),"")</f>
        <v>-489.12216238682964</v>
      </c>
      <c r="U10" s="277" cm="1">
        <f t="array" aca="1" ref="U10" ca="1">IF(ISTEXT($D10),INDIRECT("'" &amp; $C10 &amp;"'!" &amp; "D18"),"")</f>
        <v>-848.35772651304796</v>
      </c>
      <c r="V10" s="76"/>
      <c r="W10" s="37" cm="1">
        <f t="array" aca="1" ref="W10" ca="1">IF(ISTEXT($D10),INDIRECT("'" &amp; $C10 &amp;"'!" &amp; "F13"),"")</f>
        <v>-90.196539980735579</v>
      </c>
      <c r="X10" s="37" cm="1">
        <f t="array" aca="1" ref="X10" ca="1">IF(ISTEXT($D10),INDIRECT("'" &amp; $C10 &amp;"'!" &amp; "F14"),"")</f>
        <v>-134.91781258339159</v>
      </c>
      <c r="Y10" s="37" cm="1">
        <f t="array" aca="1" ref="Y10" ca="1">IF(ISTEXT($D10),INDIRECT("'" &amp; $C10 &amp;"'!" &amp; "F15"),"")</f>
        <v>-179.70502719393528</v>
      </c>
      <c r="Z10" s="37" cm="1">
        <f t="array" aca="1" ref="Z10" ca="1">IF(ISTEXT($D10),INDIRECT("'" &amp; $C10 &amp;"'!" &amp; "F16"),"")</f>
        <v>-224.99332048247354</v>
      </c>
      <c r="AA10" s="277" cm="1">
        <f t="array" aca="1" ref="AA10" ca="1">IF(ISTEXT($D10),INDIRECT("'" &amp; $C10 &amp;"'!" &amp; "F17"),"")</f>
        <v>-968.29591630498953</v>
      </c>
      <c r="AB10" s="277" cm="1">
        <f t="array" aca="1" ref="AB10" ca="1">IF(ISTEXT($D10),INDIRECT("'" &amp; $C10 &amp;"'!" &amp; "F18"),"")</f>
        <v>-1773.0848952618089</v>
      </c>
      <c r="AC10" s="41"/>
      <c r="AD10" s="84" t="s">
        <v>130</v>
      </c>
      <c r="AE10" s="84" t="s">
        <v>131</v>
      </c>
      <c r="AF10" s="84" t="s">
        <v>132</v>
      </c>
      <c r="AG10" s="66"/>
    </row>
    <row r="11" spans="2:33">
      <c r="B11" s="64"/>
      <c r="C11" s="72" t="s">
        <v>133</v>
      </c>
      <c r="D11" s="37" t="str" cm="1">
        <f t="array" aca="1" ref="D11" ca="1">INDIRECT("'" &amp; $C11 &amp;"'!" &amp; "B4")</f>
        <v>Do more - increase volume of upgrades by 20%</v>
      </c>
      <c r="E11" s="37" t="str" cm="1">
        <f t="array" aca="1" ref="E11" ca="1">IF(ISTEXT($D11),INDIRECT("'" &amp; $C11 &amp;"'!" &amp; "B7"),"")</f>
        <v>N</v>
      </c>
      <c r="F11" s="37">
        <f t="shared" ca="1" si="0"/>
        <v>-14.759999999999998</v>
      </c>
      <c r="G11" s="37">
        <f t="shared" ca="1" si="1"/>
        <v>-2.7429144765633211</v>
      </c>
      <c r="H11" s="37" t="str" cm="1">
        <f t="array" aca="1" ref="H11" ca="1">IF(ISTEXT($D11),INDIRECT("'" &amp; $C11 &amp;"'!" &amp; "B8"),"")</f>
        <v>CV5.01</v>
      </c>
      <c r="I11" s="37" cm="1">
        <f t="array" aca="1" ref="I11" ca="1">IF(ISTEXT($D11),INDIRECT("'" &amp; $C11 &amp;"'!" &amp; "B13"),"")</f>
        <v>-77.445918966828003</v>
      </c>
      <c r="J11" s="37" cm="1">
        <f t="array" aca="1" ref="J11" ca="1">IF(ISTEXT($D11),INDIRECT("'" &amp; $C11 &amp;"'!" &amp; "B14"),"")</f>
        <v>-113.65329546098815</v>
      </c>
      <c r="K11" s="37" cm="1">
        <f t="array" aca="1" ref="K11" ca="1">IF(ISTEXT($D11),INDIRECT("'" &amp; $C11 &amp;"'!" &amp; "B15"),"")</f>
        <v>-149.45828102287058</v>
      </c>
      <c r="L11" s="37" cm="1">
        <f t="array" aca="1" ref="L11" ca="1">IF(ISTEXT($D11),INDIRECT("'" &amp; $C11 &amp;"'!" &amp; "B16"),"")</f>
        <v>-185.28959611426407</v>
      </c>
      <c r="M11" s="277" cm="1">
        <f t="array" aca="1" ref="M11" ca="1">IF(ISTEXT($D11),INDIRECT("'" &amp; $C11 &amp;"'!" &amp; "B17"),"")</f>
        <v>-726.39962403089612</v>
      </c>
      <c r="N11" s="277" cm="1">
        <f t="array" aca="1" ref="N11" ca="1">IF(ISTEXT($D11),INDIRECT("'" &amp; $C11 &amp;"'!" &amp; "B18"),"")</f>
        <v>-1306.0901751917256</v>
      </c>
      <c r="O11" s="76"/>
      <c r="P11" s="37" cm="1">
        <f t="array" aca="1" ref="P11" ca="1">IF(ISTEXT($D11),INDIRECT("'" &amp; $C11 &amp;"'!" &amp; "D13"),"")</f>
        <v>-63.083143407448887</v>
      </c>
      <c r="Q11" s="37" cm="1">
        <f t="array" aca="1" ref="Q11" ca="1">IF(ISTEXT($D11),INDIRECT("'" &amp; $C11 &amp;"'!" &amp; "D14"),"")</f>
        <v>-90.86047910445096</v>
      </c>
      <c r="R11" s="37" cm="1">
        <f t="array" aca="1" ref="R11" ca="1">IF(ISTEXT($D11),INDIRECT("'" &amp; $C11 &amp;"'!" &amp; "D15"),"")</f>
        <v>-117.82265236299504</v>
      </c>
      <c r="S11" s="37" cm="1">
        <f t="array" aca="1" ref="S11" ca="1">IF(ISTEXT($D11),INDIRECT("'" &amp; $C11 &amp;"'!" &amp; "D16"),"")</f>
        <v>-144.38241909484771</v>
      </c>
      <c r="T11" s="277" cm="1">
        <f t="array" aca="1" ref="T11" ca="1">IF(ISTEXT($D11),INDIRECT("'" &amp; $C11 &amp;"'!" &amp; "D17"),"")</f>
        <v>-485.86836506390489</v>
      </c>
      <c r="U11" s="277" cm="1">
        <f t="array" aca="1" ref="U11" ca="1">IF(ISTEXT($D11),INDIRECT("'" &amp; $C11 &amp;"'!" &amp; "D18"),"")</f>
        <v>-840.84398136379866</v>
      </c>
      <c r="V11" s="76"/>
      <c r="W11" s="37" cm="1">
        <f t="array" aca="1" ref="W11" ca="1">IF(ISTEXT($D11),INDIRECT("'" &amp; $C11 &amp;"'!" &amp; "F13"),"")</f>
        <v>-91.807451532151518</v>
      </c>
      <c r="X11" s="37" cm="1">
        <f t="array" aca="1" ref="X11" ca="1">IF(ISTEXT($D11),INDIRECT("'" &amp; $C11 &amp;"'!" &amp; "F14"),"")</f>
        <v>-136.46794778012622</v>
      </c>
      <c r="Y11" s="37" cm="1">
        <f t="array" aca="1" ref="Y11" ca="1">IF(ISTEXT($D11),INDIRECT("'" &amp; $C11 &amp;"'!" &amp; "F15"),"")</f>
        <v>-181.10337303027319</v>
      </c>
      <c r="Z11" s="37" cm="1">
        <f t="array" aca="1" ref="Z11" ca="1">IF(ISTEXT($D11),INDIRECT("'" &amp; $C11 &amp;"'!" &amp; "F16"),"")</f>
        <v>-226.18363132947022</v>
      </c>
      <c r="AA11" s="277" cm="1">
        <f t="array" aca="1" ref="AA11" ca="1">IF(ISTEXT($D11),INDIRECT("'" &amp; $C11 &amp;"'!" &amp; "F17"),"")</f>
        <v>-965.04211900932546</v>
      </c>
      <c r="AB11" s="277" cm="1">
        <f t="array" aca="1" ref="AB11" ca="1">IF(ISTEXT($D11),INDIRECT("'" &amp; $C11 &amp;"'!" &amp; "F18"),"")</f>
        <v>-1765.5711501626838</v>
      </c>
      <c r="AC11" s="41"/>
      <c r="AD11" s="84" t="s">
        <v>134</v>
      </c>
      <c r="AE11" s="84" t="s">
        <v>135</v>
      </c>
      <c r="AF11" s="84" t="s">
        <v>136</v>
      </c>
      <c r="AG11" s="66"/>
    </row>
    <row r="12" spans="2:33">
      <c r="B12" s="64"/>
      <c r="C12" s="72" t="s">
        <v>137</v>
      </c>
      <c r="D12" s="37" t="str" cm="1">
        <f t="array" aca="1" ref="D12" ca="1">INDIRECT("'" &amp; $C12 &amp;"'!" &amp; "B4")</f>
        <v>Do less - reduce volume of upgrades by 20%</v>
      </c>
      <c r="E12" s="37" t="str" cm="1">
        <f t="array" aca="1" ref="E12" ca="1">IF(ISTEXT($D12),INDIRECT("'" &amp; $C12 &amp;"'!" &amp; "B7"),"")</f>
        <v>N</v>
      </c>
      <c r="F12" s="37">
        <f t="shared" ca="1" si="0"/>
        <v>-9.9600000000000009</v>
      </c>
      <c r="G12" s="37">
        <f t="shared" ca="1" si="1"/>
        <v>-2.7429144775399843</v>
      </c>
      <c r="H12" s="37" t="str" cm="1">
        <f t="array" aca="1" ref="H12" ca="1">IF(ISTEXT($D12),INDIRECT("'" &amp; $C12 &amp;"'!" &amp; "B8"),"")</f>
        <v>CV5.01</v>
      </c>
      <c r="I12" s="37" cm="1">
        <f t="array" aca="1" ref="I12" ca="1">IF(ISTEXT($D12),INDIRECT("'" &amp; $C12 &amp;"'!" &amp; "B13"),"")</f>
        <v>-74.213239674330566</v>
      </c>
      <c r="J12" s="37" cm="1">
        <f t="array" aca="1" ref="J12" ca="1">IF(ISTEXT($D12),INDIRECT("'" &amp; $C12 &amp;"'!" &amp; "B14"),"")</f>
        <v>-110.52134644404472</v>
      </c>
      <c r="K12" s="37" cm="1">
        <f t="array" aca="1" ref="K12" ca="1">IF(ISTEXT($D12),INDIRECT("'" &amp; $C12 &amp;"'!" &amp; "B15"),"")</f>
        <v>-146.60786839601127</v>
      </c>
      <c r="L12" s="37" cm="1">
        <f t="array" aca="1" ref="L12" ca="1">IF(ISTEXT($D12),INDIRECT("'" &amp; $C12 &amp;"'!" &amp; "B16"),"")</f>
        <v>-182.83215203262927</v>
      </c>
      <c r="M12" s="277" cm="1">
        <f t="array" aca="1" ref="M12" ca="1">IF(ISTEXT($D12),INDIRECT("'" &amp; $C12 &amp;"'!" &amp; "B17"),"")</f>
        <v>-732.49123575749377</v>
      </c>
      <c r="N12" s="277" cm="1">
        <f t="array" aca="1" ref="N12" ca="1">IF(ISTEXT($D12),INDIRECT("'" &amp; $C12 &amp;"'!" &amp; "B18"),"")</f>
        <v>-1320.3452796048018</v>
      </c>
      <c r="O12" s="76"/>
      <c r="P12" s="37" cm="1">
        <f t="array" aca="1" ref="P12" ca="1">IF(ISTEXT($D12),INDIRECT("'" &amp; $C12 &amp;"'!" &amp; "D13"),"")</f>
        <v>-59.850464113777555</v>
      </c>
      <c r="Q12" s="37" cm="1">
        <f t="array" aca="1" ref="Q12" ca="1">IF(ISTEXT($D12),INDIRECT("'" &amp; $C12 &amp;"'!" &amp; "D14"),"")</f>
        <v>-87.728530088146201</v>
      </c>
      <c r="R12" s="37" cm="1">
        <f t="array" aca="1" ref="R12" ca="1">IF(ISTEXT($D12),INDIRECT("'" &amp; $C12 &amp;"'!" &amp; "D15"),"")</f>
        <v>-114.9722397367744</v>
      </c>
      <c r="S12" s="37" cm="1">
        <f t="array" aca="1" ref="S12" ca="1">IF(ISTEXT($D12),INDIRECT("'" &amp; $C12 &amp;"'!" &amp; "D16"),"")</f>
        <v>-141.92497501385148</v>
      </c>
      <c r="T12" s="277" cm="1">
        <f t="array" aca="1" ref="T12" ca="1">IF(ISTEXT($D12),INDIRECT("'" &amp; $C12 &amp;"'!" &amp; "D17"),"")</f>
        <v>-491.95997681708042</v>
      </c>
      <c r="U12" s="277" cm="1">
        <f t="array" aca="1" ref="U12" ca="1">IF(ISTEXT($D12),INDIRECT("'" &amp; $C12 &amp;"'!" &amp; "D18"),"")</f>
        <v>-855.09908583647848</v>
      </c>
      <c r="V12" s="76"/>
      <c r="W12" s="37" cm="1">
        <f t="array" aca="1" ref="W12" ca="1">IF(ISTEXT($D12),INDIRECT("'" &amp; $C12 &amp;"'!" &amp; "F13"),"")</f>
        <v>-88.574772240835387</v>
      </c>
      <c r="X12" s="37" cm="1">
        <f t="array" aca="1" ref="X12" ca="1">IF(ISTEXT($D12),INDIRECT("'" &amp; $C12 &amp;"'!" &amp; "F14"),"")</f>
        <v>-133.33599876254632</v>
      </c>
      <c r="Y12" s="37" cm="1">
        <f t="array" aca="1" ref="Y12" ca="1">IF(ISTEXT($D12),INDIRECT("'" &amp; $C12 &amp;"'!" &amp; "F15"),"")</f>
        <v>-178.2529604027774</v>
      </c>
      <c r="Z12" s="37" cm="1">
        <f t="array" aca="1" ref="Z12" ca="1">IF(ISTEXT($D12),INDIRECT("'" &amp; $C12 &amp;"'!" &amp; "F16"),"")</f>
        <v>-223.72618724719885</v>
      </c>
      <c r="AA12" s="277" cm="1">
        <f t="array" aca="1" ref="AA12" ca="1">IF(ISTEXT($D12),INDIRECT("'" &amp; $C12 &amp;"'!" &amp; "F17"),"")</f>
        <v>-971.13373070957846</v>
      </c>
      <c r="AB12" s="277" cm="1">
        <f t="array" aca="1" ref="AB12" ca="1">IF(ISTEXT($D12),INDIRECT("'" &amp; $C12 &amp;"'!" &amp; "F18"),"")</f>
        <v>-1779.8262545169375</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5" t="s">
        <v>149</v>
      </c>
      <c r="J22" s="366"/>
      <c r="K22" s="366"/>
      <c r="L22" s="366"/>
      <c r="M22" s="366"/>
      <c r="N22" s="367"/>
      <c r="O22" s="76"/>
      <c r="P22" s="365" t="s">
        <v>149</v>
      </c>
      <c r="Q22" s="366"/>
      <c r="R22" s="366"/>
      <c r="S22" s="366"/>
      <c r="T22" s="366"/>
      <c r="U22" s="367"/>
      <c r="V22" s="76"/>
      <c r="W22" s="365" t="s">
        <v>149</v>
      </c>
      <c r="X22" s="366"/>
      <c r="Y22" s="366"/>
      <c r="Z22" s="366"/>
      <c r="AA22" s="366"/>
      <c r="AB22" s="367"/>
      <c r="AC22" s="41"/>
      <c r="AD22" s="76"/>
      <c r="AE22" s="76"/>
      <c r="AF22" s="76"/>
      <c r="AG22" s="66"/>
    </row>
    <row r="23" spans="2:33" ht="33.75" customHeight="1">
      <c r="B23" s="64"/>
      <c r="C23" s="69" t="s">
        <v>115</v>
      </c>
      <c r="D23" s="69" t="s">
        <v>116</v>
      </c>
      <c r="E23" s="70" t="s">
        <v>117</v>
      </c>
      <c r="F23" s="362" t="s">
        <v>118</v>
      </c>
      <c r="G23" s="363"/>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v>
      </c>
      <c r="E25" s="37" t="str">
        <f ca="1">E10</f>
        <v>Y</v>
      </c>
      <c r="F25" s="59">
        <f ca="1">IF(ISNUMBER(F10-F$9),F10-F$9,"")</f>
        <v>-12.36</v>
      </c>
      <c r="G25" s="59">
        <f ca="1">IF(ISNUMBER(G10-G$9),G10-G$9,"")</f>
        <v>3.5024247135244657E-2</v>
      </c>
      <c r="H25" s="87" t="str">
        <f ca="1">H10</f>
        <v>CV5.01</v>
      </c>
      <c r="I25" s="59">
        <f t="shared" ref="I25:N34" ca="1" si="2">IF(ISNUMBER(I10-I$9),I10-I$9,"")</f>
        <v>-2.0327207371199592</v>
      </c>
      <c r="J25" s="59">
        <f t="shared" ca="1" si="2"/>
        <v>2.3276191452714983</v>
      </c>
      <c r="K25" s="59">
        <f t="shared" ca="1" si="2"/>
        <v>6.6870332183152073</v>
      </c>
      <c r="L25" s="59">
        <f t="shared" ca="1" si="2"/>
        <v>10.958938802226925</v>
      </c>
      <c r="M25" s="59">
        <f t="shared" ca="1" si="2"/>
        <v>90.242302591842758</v>
      </c>
      <c r="N25" s="59">
        <f t="shared" ca="1" si="2"/>
        <v>162.95063087829135</v>
      </c>
      <c r="O25" s="76"/>
      <c r="P25" s="59">
        <f t="shared" ref="P25:U34" ca="1" si="3">IF(ISNUMBER(P10-P$9),P10-P$9,"")</f>
        <v>-2.2911464542954079</v>
      </c>
      <c r="Q25" s="59">
        <f t="shared" ca="1" si="3"/>
        <v>1.8453258178964802</v>
      </c>
      <c r="R25" s="59">
        <f t="shared" ca="1" si="3"/>
        <v>5.9481403932999086</v>
      </c>
      <c r="S25" s="59">
        <f t="shared" ca="1" si="3"/>
        <v>9.9250631536277751</v>
      </c>
      <c r="T25" s="59">
        <f t="shared" ca="1" si="3"/>
        <v>81.849559686666623</v>
      </c>
      <c r="U25" s="59">
        <f t="shared" ca="1" si="3"/>
        <v>145.11356934356331</v>
      </c>
      <c r="V25" s="76"/>
      <c r="W25" s="59">
        <f t="shared" ref="W25:AB34" ca="1" si="4">IF(ISNUMBER(W10-W$9),W10-W$9,"")</f>
        <v>-1.7745828181159737</v>
      </c>
      <c r="X25" s="59">
        <f t="shared" ca="1" si="4"/>
        <v>2.8102205623600014</v>
      </c>
      <c r="Y25" s="59">
        <f t="shared" ca="1" si="4"/>
        <v>7.4258787498067989</v>
      </c>
      <c r="Z25" s="59">
        <f t="shared" ca="1" si="4"/>
        <v>11.992042056150808</v>
      </c>
      <c r="AA25" s="59">
        <f t="shared" ca="1" si="4"/>
        <v>98.564053584140311</v>
      </c>
      <c r="AB25" s="59">
        <f t="shared" ca="1" si="4"/>
        <v>180.55368618891384</v>
      </c>
      <c r="AC25" s="41"/>
      <c r="AD25" s="76"/>
      <c r="AE25" s="76"/>
      <c r="AF25" s="76"/>
      <c r="AG25" s="66"/>
    </row>
    <row r="26" spans="2:33">
      <c r="B26" s="64"/>
      <c r="C26" s="72" t="s">
        <v>133</v>
      </c>
      <c r="D26" s="87" t="str">
        <f t="shared" ref="D26:E34" ca="1" si="5">D11</f>
        <v>Do more - increase volume of upgrades by 20%</v>
      </c>
      <c r="E26" s="37" t="str">
        <f t="shared" ca="1" si="5"/>
        <v>N</v>
      </c>
      <c r="F26" s="59">
        <f t="shared" ref="F26:G34" ca="1" si="6">IF(ISNUMBER(F11-F$9),F11-F$9,"")</f>
        <v>-14.759999999999998</v>
      </c>
      <c r="G26" s="59">
        <f t="shared" ca="1" si="6"/>
        <v>3.5024247586012525E-2</v>
      </c>
      <c r="H26" s="87" t="str">
        <f t="shared" ref="H26:H34" ca="1" si="7">H11</f>
        <v>CV5.01</v>
      </c>
      <c r="I26" s="59">
        <f t="shared" ca="1" si="2"/>
        <v>-3.6436322894239908</v>
      </c>
      <c r="J26" s="59">
        <f t="shared" ca="1" si="2"/>
        <v>0.77748394837229284</v>
      </c>
      <c r="K26" s="59">
        <f t="shared" ca="1" si="2"/>
        <v>5.288687381812764</v>
      </c>
      <c r="L26" s="59">
        <f t="shared" ca="1" si="2"/>
        <v>9.7686279550657389</v>
      </c>
      <c r="M26" s="59">
        <f t="shared" ca="1" si="2"/>
        <v>93.496099901096727</v>
      </c>
      <c r="N26" s="59">
        <f t="shared" ca="1" si="2"/>
        <v>170.46437600235322</v>
      </c>
      <c r="O26" s="76"/>
      <c r="P26" s="59">
        <f t="shared" ca="1" si="3"/>
        <v>-3.9020580074854294</v>
      </c>
      <c r="Q26" s="59">
        <f t="shared" ca="1" si="3"/>
        <v>0.29519062083298309</v>
      </c>
      <c r="R26" s="59">
        <f t="shared" ca="1" si="3"/>
        <v>4.5497945566331595</v>
      </c>
      <c r="S26" s="59">
        <f t="shared" ca="1" si="3"/>
        <v>8.734752306302255</v>
      </c>
      <c r="T26" s="59">
        <f t="shared" ca="1" si="3"/>
        <v>85.103357009591377</v>
      </c>
      <c r="U26" s="59">
        <f t="shared" ca="1" si="3"/>
        <v>152.62731449281262</v>
      </c>
      <c r="V26" s="76"/>
      <c r="W26" s="59">
        <f t="shared" ca="1" si="4"/>
        <v>-3.3854943695319122</v>
      </c>
      <c r="X26" s="59">
        <f t="shared" ca="1" si="4"/>
        <v>1.2600853656253719</v>
      </c>
      <c r="Y26" s="59">
        <f t="shared" ca="1" si="4"/>
        <v>6.0275329134688889</v>
      </c>
      <c r="Z26" s="59">
        <f t="shared" ca="1" si="4"/>
        <v>10.801731209154127</v>
      </c>
      <c r="AA26" s="59">
        <f t="shared" ca="1" si="4"/>
        <v>101.81785087980438</v>
      </c>
      <c r="AB26" s="59">
        <f t="shared" ca="1" si="4"/>
        <v>188.06743128803896</v>
      </c>
      <c r="AC26" s="41"/>
      <c r="AD26" s="76"/>
      <c r="AE26" s="76"/>
      <c r="AF26" s="76"/>
      <c r="AG26" s="66"/>
    </row>
    <row r="27" spans="2:33">
      <c r="B27" s="64"/>
      <c r="C27" s="72" t="s">
        <v>137</v>
      </c>
      <c r="D27" s="87" t="str">
        <f t="shared" ca="1" si="5"/>
        <v>Do less - reduce volume of upgrades by 20%</v>
      </c>
      <c r="E27" s="37" t="str">
        <f t="shared" ca="1" si="5"/>
        <v>N</v>
      </c>
      <c r="F27" s="59">
        <f t="shared" ca="1" si="6"/>
        <v>-9.9600000000000009</v>
      </c>
      <c r="G27" s="59">
        <f t="shared" ca="1" si="6"/>
        <v>3.502424660934933E-2</v>
      </c>
      <c r="H27" s="87" t="str">
        <f t="shared" ca="1" si="7"/>
        <v>CV5.01</v>
      </c>
      <c r="I27" s="59">
        <f t="shared" ca="1" si="2"/>
        <v>-0.41095299692655374</v>
      </c>
      <c r="J27" s="59">
        <f t="shared" ca="1" si="2"/>
        <v>3.909432965315716</v>
      </c>
      <c r="K27" s="59">
        <f t="shared" ca="1" si="2"/>
        <v>8.1391000086720737</v>
      </c>
      <c r="L27" s="59">
        <f t="shared" ca="1" si="2"/>
        <v>12.226072036700543</v>
      </c>
      <c r="M27" s="59">
        <f t="shared" ca="1" si="2"/>
        <v>87.404488174499079</v>
      </c>
      <c r="N27" s="59">
        <f t="shared" ca="1" si="2"/>
        <v>156.20927158927702</v>
      </c>
      <c r="O27" s="76"/>
      <c r="P27" s="59">
        <f t="shared" ca="1" si="3"/>
        <v>-0.66937871381409764</v>
      </c>
      <c r="Q27" s="59">
        <f t="shared" ca="1" si="3"/>
        <v>3.4271396371377421</v>
      </c>
      <c r="R27" s="59">
        <f t="shared" ca="1" si="3"/>
        <v>7.400207182853805</v>
      </c>
      <c r="S27" s="59">
        <f t="shared" ca="1" si="3"/>
        <v>11.19219638729848</v>
      </c>
      <c r="T27" s="59">
        <f t="shared" ca="1" si="3"/>
        <v>79.01174525641585</v>
      </c>
      <c r="U27" s="59">
        <f t="shared" ca="1" si="3"/>
        <v>138.3722100201328</v>
      </c>
      <c r="V27" s="76"/>
      <c r="W27" s="59">
        <f t="shared" ca="1" si="4"/>
        <v>-0.15281507821578089</v>
      </c>
      <c r="X27" s="59">
        <f t="shared" ca="1" si="4"/>
        <v>4.3920343832052708</v>
      </c>
      <c r="Y27" s="59">
        <f t="shared" ca="1" si="4"/>
        <v>8.8779455409646744</v>
      </c>
      <c r="Z27" s="59">
        <f t="shared" ca="1" si="4"/>
        <v>13.259175291425493</v>
      </c>
      <c r="AA27" s="59">
        <f t="shared" ca="1" si="4"/>
        <v>95.726239179551385</v>
      </c>
      <c r="AB27" s="59">
        <f t="shared" ca="1" si="4"/>
        <v>173.81232693378524</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8"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abSelected="1" zoomScale="90" zoomScaleNormal="90" workbookViewId="0">
      <selection activeCell="A7" sqref="A7:L7"/>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8" customFormat="1" ht="56.9" customHeight="1"/>
    <row r="2" spans="1:12">
      <c r="A2" s="1"/>
    </row>
    <row r="3" spans="1:12">
      <c r="A3" s="44" t="s">
        <v>150</v>
      </c>
      <c r="B3" s="45"/>
      <c r="C3" s="45"/>
    </row>
    <row r="4" spans="1:12" ht="12.75" customHeight="1">
      <c r="A4" s="378" t="s">
        <v>151</v>
      </c>
      <c r="B4" s="379"/>
      <c r="C4" s="379"/>
      <c r="D4" s="379"/>
      <c r="E4" s="379"/>
      <c r="F4" s="379"/>
      <c r="G4" s="379"/>
      <c r="H4" s="379"/>
      <c r="I4" s="379"/>
      <c r="J4" s="379"/>
      <c r="K4" s="379"/>
      <c r="L4" s="380"/>
    </row>
    <row r="5" spans="1:12" ht="12.75" customHeight="1">
      <c r="A5" s="381"/>
      <c r="B5" s="382"/>
      <c r="C5" s="382"/>
      <c r="D5" s="382"/>
      <c r="E5" s="382"/>
      <c r="F5" s="382"/>
      <c r="G5" s="382"/>
      <c r="H5" s="382"/>
      <c r="I5" s="382"/>
      <c r="J5" s="382"/>
      <c r="K5" s="382"/>
      <c r="L5" s="383"/>
    </row>
    <row r="6" spans="1:12">
      <c r="A6" s="44" t="s">
        <v>152</v>
      </c>
      <c r="B6" s="46"/>
      <c r="C6" s="46"/>
    </row>
    <row r="7" spans="1:12">
      <c r="A7" s="372" t="s">
        <v>153</v>
      </c>
      <c r="B7" s="373"/>
      <c r="C7" s="373"/>
      <c r="D7" s="373"/>
      <c r="E7" s="373"/>
      <c r="F7" s="373"/>
      <c r="G7" s="373"/>
      <c r="H7" s="373"/>
      <c r="I7" s="373"/>
      <c r="J7" s="373"/>
      <c r="K7" s="373"/>
      <c r="L7" s="374"/>
    </row>
    <row r="8" spans="1:12">
      <c r="A8" s="46"/>
      <c r="B8" s="46"/>
      <c r="C8" s="46"/>
    </row>
    <row r="9" spans="1:12">
      <c r="A9" s="44" t="s">
        <v>154</v>
      </c>
      <c r="B9" s="45"/>
      <c r="C9" s="45"/>
    </row>
    <row r="10" spans="1:12" s="38" customFormat="1" ht="23">
      <c r="A10" s="47" t="s">
        <v>115</v>
      </c>
      <c r="B10" s="48" t="s">
        <v>155</v>
      </c>
      <c r="C10" s="47" t="s">
        <v>156</v>
      </c>
      <c r="D10" s="375" t="s">
        <v>157</v>
      </c>
      <c r="E10" s="376"/>
      <c r="F10" s="377"/>
      <c r="G10" s="375" t="s">
        <v>158</v>
      </c>
      <c r="H10" s="376"/>
      <c r="I10" s="377"/>
      <c r="J10" s="375" t="s">
        <v>159</v>
      </c>
      <c r="K10" s="376"/>
      <c r="L10" s="377"/>
    </row>
    <row r="11" spans="1:12" ht="93" customHeight="1">
      <c r="A11" s="49">
        <v>1</v>
      </c>
      <c r="B11" s="50" t="s">
        <v>160</v>
      </c>
      <c r="C11" s="51" t="s">
        <v>125</v>
      </c>
      <c r="D11" s="369" t="s">
        <v>161</v>
      </c>
      <c r="E11" s="370"/>
      <c r="F11" s="371"/>
      <c r="G11" s="369" t="s">
        <v>162</v>
      </c>
      <c r="H11" s="370"/>
      <c r="I11" s="371"/>
      <c r="J11" s="369" t="s">
        <v>163</v>
      </c>
      <c r="K11" s="370"/>
      <c r="L11" s="371"/>
    </row>
    <row r="12" spans="1:12" ht="209.5" customHeight="1">
      <c r="A12" s="49">
        <v>2</v>
      </c>
      <c r="B12" s="50" t="s">
        <v>160</v>
      </c>
      <c r="C12" s="51" t="s">
        <v>129</v>
      </c>
      <c r="D12" s="369" t="s">
        <v>164</v>
      </c>
      <c r="E12" s="370"/>
      <c r="F12" s="371"/>
      <c r="G12" s="369" t="s">
        <v>165</v>
      </c>
      <c r="H12" s="370"/>
      <c r="I12" s="371"/>
      <c r="J12" s="369" t="s">
        <v>166</v>
      </c>
      <c r="K12" s="370"/>
      <c r="L12" s="371"/>
    </row>
    <row r="13" spans="1:12" ht="122.5" customHeight="1">
      <c r="A13" s="49">
        <v>3</v>
      </c>
      <c r="B13" s="50" t="s">
        <v>160</v>
      </c>
      <c r="C13" s="51" t="s">
        <v>133</v>
      </c>
      <c r="D13" s="369" t="s">
        <v>167</v>
      </c>
      <c r="E13" s="370"/>
      <c r="F13" s="371"/>
      <c r="G13" s="369" t="s">
        <v>168</v>
      </c>
      <c r="H13" s="370"/>
      <c r="I13" s="371"/>
      <c r="J13" s="369" t="s">
        <v>169</v>
      </c>
      <c r="K13" s="370"/>
      <c r="L13" s="371"/>
    </row>
    <row r="14" spans="1:12" ht="126" customHeight="1">
      <c r="A14" s="49">
        <v>4</v>
      </c>
      <c r="B14" s="50" t="s">
        <v>160</v>
      </c>
      <c r="C14" s="51" t="s">
        <v>137</v>
      </c>
      <c r="D14" s="369" t="s">
        <v>170</v>
      </c>
      <c r="E14" s="370"/>
      <c r="F14" s="371"/>
      <c r="G14" s="369" t="s">
        <v>171</v>
      </c>
      <c r="H14" s="370"/>
      <c r="I14" s="371"/>
      <c r="J14" s="369" t="s">
        <v>172</v>
      </c>
      <c r="K14" s="370"/>
      <c r="L14" s="371"/>
    </row>
    <row r="15" spans="1:12" ht="98.5" customHeight="1">
      <c r="A15" s="49">
        <v>5</v>
      </c>
      <c r="B15" s="50" t="s">
        <v>173</v>
      </c>
      <c r="C15" s="51" t="s">
        <v>174</v>
      </c>
      <c r="D15" s="369" t="s">
        <v>175</v>
      </c>
      <c r="E15" s="370"/>
      <c r="F15" s="371"/>
      <c r="G15" s="369" t="s">
        <v>176</v>
      </c>
      <c r="H15" s="370"/>
      <c r="I15" s="371"/>
      <c r="J15" s="369" t="s">
        <v>177</v>
      </c>
      <c r="K15" s="370"/>
      <c r="L15" s="371"/>
    </row>
    <row r="16" spans="1:12">
      <c r="A16" s="49">
        <v>6</v>
      </c>
      <c r="B16" s="50"/>
      <c r="C16" s="51"/>
      <c r="D16" s="369"/>
      <c r="E16" s="370"/>
      <c r="F16" s="371"/>
      <c r="G16" s="369"/>
      <c r="H16" s="370"/>
      <c r="I16" s="371"/>
      <c r="J16" s="369"/>
      <c r="K16" s="370"/>
      <c r="L16" s="371"/>
    </row>
    <row r="17" spans="1:12">
      <c r="A17" s="49">
        <v>7</v>
      </c>
      <c r="B17" s="50"/>
      <c r="C17" s="51"/>
      <c r="D17" s="369"/>
      <c r="E17" s="370"/>
      <c r="F17" s="371"/>
      <c r="G17" s="369"/>
      <c r="H17" s="370"/>
      <c r="I17" s="371"/>
      <c r="J17" s="369"/>
      <c r="K17" s="370"/>
      <c r="L17" s="371"/>
    </row>
    <row r="18" spans="1:12">
      <c r="A18" s="49">
        <v>8</v>
      </c>
      <c r="B18" s="50"/>
      <c r="C18" s="51"/>
      <c r="D18" s="369"/>
      <c r="E18" s="370"/>
      <c r="F18" s="371"/>
      <c r="G18" s="369"/>
      <c r="H18" s="370"/>
      <c r="I18" s="371"/>
      <c r="J18" s="369"/>
      <c r="K18" s="370"/>
      <c r="L18" s="371"/>
    </row>
    <row r="19" spans="1:12">
      <c r="A19" s="49">
        <v>9</v>
      </c>
      <c r="B19" s="50"/>
      <c r="C19" s="51"/>
      <c r="D19" s="369"/>
      <c r="E19" s="370"/>
      <c r="F19" s="371"/>
      <c r="G19" s="369"/>
      <c r="H19" s="370"/>
      <c r="I19" s="371"/>
      <c r="J19" s="369"/>
      <c r="K19" s="370"/>
      <c r="L19" s="371"/>
    </row>
    <row r="20" spans="1:12">
      <c r="A20" s="49">
        <v>10</v>
      </c>
      <c r="B20" s="50"/>
      <c r="C20" s="51"/>
      <c r="D20" s="369"/>
      <c r="E20" s="370"/>
      <c r="F20" s="371"/>
      <c r="G20" s="369"/>
      <c r="H20" s="370"/>
      <c r="I20" s="371"/>
      <c r="J20" s="369"/>
      <c r="K20" s="370"/>
      <c r="L20" s="371"/>
    </row>
    <row r="21" spans="1:12">
      <c r="A21" s="49">
        <v>11</v>
      </c>
      <c r="B21" s="50"/>
      <c r="C21" s="51"/>
      <c r="D21" s="369"/>
      <c r="E21" s="370"/>
      <c r="F21" s="371"/>
      <c r="G21" s="369"/>
      <c r="H21" s="370"/>
      <c r="I21" s="371"/>
      <c r="J21" s="369"/>
      <c r="K21" s="370"/>
      <c r="L21" s="371"/>
    </row>
    <row r="22" spans="1:12">
      <c r="A22" s="49">
        <v>12</v>
      </c>
      <c r="B22" s="50"/>
      <c r="C22" s="51"/>
      <c r="D22" s="369"/>
      <c r="E22" s="370"/>
      <c r="F22" s="371"/>
      <c r="G22" s="369"/>
      <c r="H22" s="370"/>
      <c r="I22" s="371"/>
      <c r="J22" s="369"/>
      <c r="K22" s="370"/>
      <c r="L22" s="371"/>
    </row>
    <row r="23" spans="1:12">
      <c r="A23" s="49">
        <v>13</v>
      </c>
      <c r="B23" s="50"/>
      <c r="C23" s="51"/>
      <c r="D23" s="369"/>
      <c r="E23" s="370"/>
      <c r="F23" s="371"/>
      <c r="G23" s="369"/>
      <c r="H23" s="370"/>
      <c r="I23" s="371"/>
      <c r="J23" s="369"/>
      <c r="K23" s="370"/>
      <c r="L23" s="371"/>
    </row>
    <row r="24" spans="1:12">
      <c r="A24" s="49">
        <v>14</v>
      </c>
      <c r="B24" s="50"/>
      <c r="C24" s="51"/>
      <c r="D24" s="369"/>
      <c r="E24" s="370"/>
      <c r="F24" s="371"/>
      <c r="G24" s="369"/>
      <c r="H24" s="370"/>
      <c r="I24" s="371"/>
      <c r="J24" s="369"/>
      <c r="K24" s="370"/>
      <c r="L24" s="371"/>
    </row>
    <row r="25" spans="1:12">
      <c r="A25" s="49">
        <v>15</v>
      </c>
      <c r="B25" s="50"/>
      <c r="C25" s="51"/>
      <c r="D25" s="369"/>
      <c r="E25" s="370"/>
      <c r="F25" s="371"/>
      <c r="G25" s="369"/>
      <c r="H25" s="370"/>
      <c r="I25" s="371"/>
      <c r="J25" s="369"/>
      <c r="K25" s="370"/>
      <c r="L25" s="371"/>
    </row>
    <row r="26" spans="1:12">
      <c r="A26" s="49">
        <v>16</v>
      </c>
      <c r="B26" s="50"/>
      <c r="C26" s="51"/>
      <c r="D26" s="369"/>
      <c r="E26" s="370"/>
      <c r="F26" s="371"/>
      <c r="G26" s="369"/>
      <c r="H26" s="370"/>
      <c r="I26" s="371"/>
      <c r="J26" s="369"/>
      <c r="K26" s="370"/>
      <c r="L26" s="371"/>
    </row>
    <row r="27" spans="1:12">
      <c r="A27" s="49">
        <v>17</v>
      </c>
      <c r="B27" s="50"/>
      <c r="C27" s="51"/>
      <c r="D27" s="369"/>
      <c r="E27" s="370"/>
      <c r="F27" s="371"/>
      <c r="G27" s="369"/>
      <c r="H27" s="370"/>
      <c r="I27" s="371"/>
      <c r="J27" s="369"/>
      <c r="K27" s="370"/>
      <c r="L27" s="371"/>
    </row>
    <row r="28" spans="1:12">
      <c r="A28" s="49">
        <v>18</v>
      </c>
      <c r="B28" s="50"/>
      <c r="C28" s="51"/>
      <c r="D28" s="369"/>
      <c r="E28" s="370"/>
      <c r="F28" s="371"/>
      <c r="G28" s="369"/>
      <c r="H28" s="370"/>
      <c r="I28" s="371"/>
      <c r="J28" s="369"/>
      <c r="K28" s="370"/>
      <c r="L28" s="371"/>
    </row>
    <row r="29" spans="1:12">
      <c r="A29" s="49">
        <v>19</v>
      </c>
      <c r="B29" s="50"/>
      <c r="C29" s="51"/>
      <c r="D29" s="369"/>
      <c r="E29" s="370"/>
      <c r="F29" s="371"/>
      <c r="G29" s="369"/>
      <c r="H29" s="370"/>
      <c r="I29" s="371"/>
      <c r="J29" s="369"/>
      <c r="K29" s="370"/>
      <c r="L29" s="371"/>
    </row>
    <row r="30" spans="1:12">
      <c r="A30" s="49">
        <v>20</v>
      </c>
      <c r="B30" s="50"/>
      <c r="C30" s="51"/>
      <c r="D30" s="369"/>
      <c r="E30" s="370"/>
      <c r="F30" s="371"/>
      <c r="G30" s="369"/>
      <c r="H30" s="370"/>
      <c r="I30" s="371"/>
      <c r="J30" s="369"/>
      <c r="K30" s="370"/>
      <c r="L30" s="371"/>
    </row>
    <row r="31" spans="1:12">
      <c r="A31" s="49">
        <v>21</v>
      </c>
      <c r="B31" s="50"/>
      <c r="C31" s="51"/>
      <c r="D31" s="369"/>
      <c r="E31" s="370"/>
      <c r="F31" s="371"/>
      <c r="G31" s="369"/>
      <c r="H31" s="370"/>
      <c r="I31" s="371"/>
      <c r="J31" s="369"/>
      <c r="K31" s="370"/>
      <c r="L31" s="371"/>
    </row>
    <row r="32" spans="1:12">
      <c r="A32" s="49">
        <v>22</v>
      </c>
      <c r="B32" s="50"/>
      <c r="C32" s="51"/>
      <c r="D32" s="369"/>
      <c r="E32" s="370"/>
      <c r="F32" s="371"/>
      <c r="G32" s="369"/>
      <c r="H32" s="370"/>
      <c r="I32" s="371"/>
      <c r="J32" s="369"/>
      <c r="K32" s="370"/>
      <c r="L32" s="371"/>
    </row>
    <row r="33" spans="1:12">
      <c r="A33" s="49">
        <v>23</v>
      </c>
      <c r="B33" s="50"/>
      <c r="C33" s="51"/>
      <c r="D33" s="369"/>
      <c r="E33" s="370"/>
      <c r="F33" s="371"/>
      <c r="G33" s="369"/>
      <c r="H33" s="370"/>
      <c r="I33" s="371"/>
      <c r="J33" s="369"/>
      <c r="K33" s="370"/>
      <c r="L33" s="371"/>
    </row>
    <row r="34" spans="1:12">
      <c r="A34" s="49">
        <v>24</v>
      </c>
      <c r="B34" s="50"/>
      <c r="C34" s="51"/>
      <c r="D34" s="369"/>
      <c r="E34" s="370"/>
      <c r="F34" s="371"/>
      <c r="G34" s="369"/>
      <c r="H34" s="370"/>
      <c r="I34" s="371"/>
      <c r="J34" s="369"/>
      <c r="K34" s="370"/>
      <c r="L34" s="371"/>
    </row>
    <row r="35" spans="1:12">
      <c r="A35" s="49">
        <v>25</v>
      </c>
      <c r="B35" s="50"/>
      <c r="C35" s="51"/>
      <c r="D35" s="369"/>
      <c r="E35" s="370"/>
      <c r="F35" s="371"/>
      <c r="G35" s="369"/>
      <c r="H35" s="370"/>
      <c r="I35" s="371"/>
      <c r="J35" s="369"/>
      <c r="K35" s="370"/>
      <c r="L35" s="371"/>
    </row>
    <row r="36" spans="1:12">
      <c r="A36" s="49">
        <v>26</v>
      </c>
      <c r="B36" s="50"/>
      <c r="C36" s="51"/>
      <c r="D36" s="369"/>
      <c r="E36" s="370"/>
      <c r="F36" s="371"/>
      <c r="G36" s="369"/>
      <c r="H36" s="370"/>
      <c r="I36" s="371"/>
      <c r="J36" s="369"/>
      <c r="K36" s="370"/>
      <c r="L36" s="371"/>
    </row>
    <row r="37" spans="1:12">
      <c r="A37" s="49">
        <v>27</v>
      </c>
      <c r="B37" s="50"/>
      <c r="C37" s="51"/>
      <c r="D37" s="369"/>
      <c r="E37" s="370"/>
      <c r="F37" s="371"/>
      <c r="G37" s="369"/>
      <c r="H37" s="370"/>
      <c r="I37" s="371"/>
      <c r="J37" s="369"/>
      <c r="K37" s="370"/>
      <c r="L37" s="371"/>
    </row>
    <row r="38" spans="1:12">
      <c r="A38" s="49">
        <v>28</v>
      </c>
      <c r="B38" s="50"/>
      <c r="C38" s="51"/>
      <c r="D38" s="369"/>
      <c r="E38" s="370"/>
      <c r="F38" s="371"/>
      <c r="G38" s="369"/>
      <c r="H38" s="370"/>
      <c r="I38" s="371"/>
      <c r="J38" s="369"/>
      <c r="K38" s="370"/>
      <c r="L38" s="371"/>
    </row>
    <row r="39" spans="1:12">
      <c r="A39" s="49">
        <v>29</v>
      </c>
      <c r="B39" s="50"/>
      <c r="C39" s="51"/>
      <c r="D39" s="369"/>
      <c r="E39" s="370"/>
      <c r="F39" s="371"/>
      <c r="G39" s="369"/>
      <c r="H39" s="370"/>
      <c r="I39" s="371"/>
      <c r="J39" s="369"/>
      <c r="K39" s="370"/>
      <c r="L39" s="371"/>
    </row>
    <row r="40" spans="1:12">
      <c r="A40" s="49">
        <v>30</v>
      </c>
      <c r="B40" s="50"/>
      <c r="C40" s="51"/>
      <c r="D40" s="369"/>
      <c r="E40" s="370"/>
      <c r="F40" s="371"/>
      <c r="G40" s="369"/>
      <c r="H40" s="370"/>
      <c r="I40" s="371"/>
      <c r="J40" s="369"/>
      <c r="K40" s="370"/>
      <c r="L40" s="371"/>
    </row>
    <row r="41" spans="1:12">
      <c r="A41" s="49">
        <v>31</v>
      </c>
      <c r="B41" s="50"/>
      <c r="C41" s="51"/>
      <c r="D41" s="369"/>
      <c r="E41" s="370"/>
      <c r="F41" s="371"/>
      <c r="G41" s="369"/>
      <c r="H41" s="370"/>
      <c r="I41" s="371"/>
      <c r="J41" s="369"/>
      <c r="K41" s="370"/>
      <c r="L41" s="371"/>
    </row>
    <row r="42" spans="1:12">
      <c r="A42" s="49">
        <v>32</v>
      </c>
      <c r="B42" s="50"/>
      <c r="C42" s="51"/>
      <c r="D42" s="369"/>
      <c r="E42" s="370"/>
      <c r="F42" s="371"/>
      <c r="G42" s="369"/>
      <c r="H42" s="370"/>
      <c r="I42" s="371"/>
      <c r="J42" s="369"/>
      <c r="K42" s="370"/>
      <c r="L42" s="371"/>
    </row>
    <row r="43" spans="1:12">
      <c r="A43" s="49">
        <v>33</v>
      </c>
      <c r="B43" s="50"/>
      <c r="C43" s="51"/>
      <c r="D43" s="369"/>
      <c r="E43" s="370"/>
      <c r="F43" s="371"/>
      <c r="G43" s="369"/>
      <c r="H43" s="370"/>
      <c r="I43" s="371"/>
      <c r="J43" s="369"/>
      <c r="K43" s="370"/>
      <c r="L43" s="371"/>
    </row>
    <row r="44" spans="1:12">
      <c r="A44" s="49">
        <v>34</v>
      </c>
      <c r="B44" s="50"/>
      <c r="C44" s="51"/>
      <c r="D44" s="369"/>
      <c r="E44" s="370"/>
      <c r="F44" s="371"/>
      <c r="G44" s="369"/>
      <c r="H44" s="370"/>
      <c r="I44" s="371"/>
      <c r="J44" s="369"/>
      <c r="K44" s="370"/>
      <c r="L44" s="371"/>
    </row>
    <row r="45" spans="1:12">
      <c r="A45" s="49">
        <v>35</v>
      </c>
      <c r="B45" s="50"/>
      <c r="C45" s="51"/>
      <c r="D45" s="369"/>
      <c r="E45" s="370"/>
      <c r="F45" s="371"/>
      <c r="G45" s="369"/>
      <c r="H45" s="370"/>
      <c r="I45" s="371"/>
      <c r="J45" s="369"/>
      <c r="K45" s="370"/>
      <c r="L45" s="371"/>
    </row>
    <row r="46" spans="1:12">
      <c r="A46" s="49">
        <v>36</v>
      </c>
      <c r="B46" s="50"/>
      <c r="C46" s="51"/>
      <c r="D46" s="369"/>
      <c r="E46" s="370"/>
      <c r="F46" s="371"/>
      <c r="G46" s="369"/>
      <c r="H46" s="370"/>
      <c r="I46" s="371"/>
      <c r="J46" s="369"/>
      <c r="K46" s="370"/>
      <c r="L46" s="371"/>
    </row>
    <row r="47" spans="1:12">
      <c r="A47" s="49">
        <v>37</v>
      </c>
      <c r="B47" s="50"/>
      <c r="C47" s="51"/>
      <c r="D47" s="369"/>
      <c r="E47" s="370"/>
      <c r="F47" s="371"/>
      <c r="G47" s="369"/>
      <c r="H47" s="370"/>
      <c r="I47" s="371"/>
      <c r="J47" s="369"/>
      <c r="K47" s="370"/>
      <c r="L47" s="371"/>
    </row>
    <row r="48" spans="1:12">
      <c r="A48" s="49">
        <v>38</v>
      </c>
      <c r="B48" s="50"/>
      <c r="C48" s="51"/>
      <c r="D48" s="369"/>
      <c r="E48" s="370"/>
      <c r="F48" s="371"/>
      <c r="G48" s="369"/>
      <c r="H48" s="370"/>
      <c r="I48" s="371"/>
      <c r="J48" s="369"/>
      <c r="K48" s="370"/>
      <c r="L48" s="371"/>
    </row>
    <row r="49" spans="1:12">
      <c r="A49" s="49">
        <v>39</v>
      </c>
      <c r="B49" s="50"/>
      <c r="C49" s="51"/>
      <c r="D49" s="369"/>
      <c r="E49" s="370"/>
      <c r="F49" s="371"/>
      <c r="G49" s="369"/>
      <c r="H49" s="370"/>
      <c r="I49" s="371"/>
      <c r="J49" s="369"/>
      <c r="K49" s="370"/>
      <c r="L49" s="371"/>
    </row>
    <row r="50" spans="1:12">
      <c r="A50" s="49">
        <v>40</v>
      </c>
      <c r="B50" s="50"/>
      <c r="C50" s="51"/>
      <c r="D50" s="369"/>
      <c r="E50" s="370"/>
      <c r="F50" s="371"/>
      <c r="G50" s="369"/>
      <c r="H50" s="370"/>
      <c r="I50" s="371"/>
      <c r="J50" s="369"/>
      <c r="K50" s="370"/>
      <c r="L50" s="371"/>
    </row>
    <row r="51" spans="1:12">
      <c r="A51" s="49">
        <v>41</v>
      </c>
      <c r="B51" s="50"/>
      <c r="C51" s="51"/>
      <c r="D51" s="369"/>
      <c r="E51" s="370"/>
      <c r="F51" s="371"/>
      <c r="G51" s="369"/>
      <c r="H51" s="370"/>
      <c r="I51" s="371"/>
      <c r="J51" s="369"/>
      <c r="K51" s="370"/>
      <c r="L51" s="371"/>
    </row>
    <row r="52" spans="1:12">
      <c r="A52" s="49">
        <v>42</v>
      </c>
      <c r="B52" s="50"/>
      <c r="C52" s="51"/>
      <c r="D52" s="369"/>
      <c r="E52" s="370"/>
      <c r="F52" s="371"/>
      <c r="G52" s="369"/>
      <c r="H52" s="370"/>
      <c r="I52" s="371"/>
      <c r="J52" s="369"/>
      <c r="K52" s="370"/>
      <c r="L52" s="371"/>
    </row>
    <row r="53" spans="1:12">
      <c r="A53" s="49">
        <v>43</v>
      </c>
      <c r="B53" s="50"/>
      <c r="C53" s="51"/>
      <c r="D53" s="369"/>
      <c r="E53" s="370"/>
      <c r="F53" s="371"/>
      <c r="G53" s="369"/>
      <c r="H53" s="370"/>
      <c r="I53" s="371"/>
      <c r="J53" s="369"/>
      <c r="K53" s="370"/>
      <c r="L53" s="371"/>
    </row>
    <row r="54" spans="1:12">
      <c r="A54" s="49">
        <v>44</v>
      </c>
      <c r="B54" s="50"/>
      <c r="C54" s="51"/>
      <c r="D54" s="369"/>
      <c r="E54" s="370"/>
      <c r="F54" s="371"/>
      <c r="G54" s="369"/>
      <c r="H54" s="370"/>
      <c r="I54" s="371"/>
      <c r="J54" s="369"/>
      <c r="K54" s="370"/>
      <c r="L54" s="371"/>
    </row>
    <row r="55" spans="1:12">
      <c r="A55" s="49">
        <v>45</v>
      </c>
      <c r="B55" s="50"/>
      <c r="C55" s="51"/>
      <c r="D55" s="369"/>
      <c r="E55" s="370"/>
      <c r="F55" s="371"/>
      <c r="G55" s="369"/>
      <c r="H55" s="370"/>
      <c r="I55" s="371"/>
      <c r="J55" s="369"/>
      <c r="K55" s="370"/>
      <c r="L55" s="371"/>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85" t="s">
        <v>178</v>
      </c>
      <c r="B6" s="186" t="s">
        <v>179</v>
      </c>
      <c r="C6" s="387" t="s">
        <v>180</v>
      </c>
      <c r="D6" s="384" t="s">
        <v>181</v>
      </c>
      <c r="E6" s="385" t="s">
        <v>182</v>
      </c>
      <c r="F6" s="385"/>
      <c r="G6" s="385"/>
      <c r="H6" s="385" t="s">
        <v>183</v>
      </c>
      <c r="I6" s="385"/>
      <c r="J6" s="385"/>
      <c r="K6" s="188"/>
    </row>
    <row r="7" spans="1:53" s="113" customFormat="1" ht="16.5" customHeight="1">
      <c r="A7" s="385"/>
      <c r="B7" s="187" t="s">
        <v>184</v>
      </c>
      <c r="C7" s="387"/>
      <c r="D7" s="384"/>
      <c r="E7" s="385"/>
      <c r="F7" s="385"/>
      <c r="G7" s="385"/>
      <c r="H7" s="385"/>
      <c r="I7" s="385"/>
      <c r="J7" s="385"/>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185</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186</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187</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188</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189</v>
      </c>
      <c r="B13" s="114">
        <v>3.5000000000000003E-2</v>
      </c>
      <c r="C13" s="163">
        <v>3.5000000000000003E-2</v>
      </c>
      <c r="D13" s="163" t="s">
        <v>190</v>
      </c>
      <c r="E13" s="386" t="s">
        <v>191</v>
      </c>
      <c r="F13" s="386"/>
      <c r="G13" s="386"/>
      <c r="H13" s="388" t="s">
        <v>192</v>
      </c>
      <c r="I13" s="389"/>
      <c r="J13" s="390"/>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193</v>
      </c>
      <c r="B14" s="114">
        <v>0.03</v>
      </c>
      <c r="C14" s="163">
        <v>0.03</v>
      </c>
      <c r="D14" s="163" t="s">
        <v>190</v>
      </c>
      <c r="E14" s="386" t="s">
        <v>191</v>
      </c>
      <c r="F14" s="386"/>
      <c r="G14" s="386"/>
      <c r="H14" s="388" t="s">
        <v>192</v>
      </c>
      <c r="I14" s="389"/>
      <c r="J14" s="390"/>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194</v>
      </c>
      <c r="B15" s="114">
        <v>1.4999999999999999E-2</v>
      </c>
      <c r="C15" s="163">
        <v>1.4999999999999999E-2</v>
      </c>
      <c r="D15" s="163" t="s">
        <v>190</v>
      </c>
      <c r="E15" s="386" t="s">
        <v>191</v>
      </c>
      <c r="F15" s="386"/>
      <c r="G15" s="386"/>
      <c r="H15" s="388" t="s">
        <v>192</v>
      </c>
      <c r="I15" s="389"/>
      <c r="J15" s="390"/>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195</v>
      </c>
      <c r="B16" s="114">
        <v>1.286E-2</v>
      </c>
      <c r="C16" s="163">
        <v>1.286E-2</v>
      </c>
      <c r="D16" s="163" t="s">
        <v>190</v>
      </c>
      <c r="E16" s="386" t="s">
        <v>191</v>
      </c>
      <c r="F16" s="386"/>
      <c r="G16" s="386"/>
      <c r="H16" s="388" t="s">
        <v>192</v>
      </c>
      <c r="I16" s="389"/>
      <c r="J16" s="390"/>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97"/>
      <c r="F17" s="397"/>
      <c r="G17" s="397"/>
      <c r="H17" s="388"/>
      <c r="I17" s="389"/>
      <c r="J17" s="390"/>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196</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196</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197</v>
      </c>
      <c r="B20" s="116">
        <f>C20*_xlfn.XLOOKUP($D20,$B$32:$AD$32,$B$33:$AD$33,,0)</f>
        <v>2.2401506466810659</v>
      </c>
      <c r="C20" s="163">
        <v>1.9512195121951219</v>
      </c>
      <c r="D20" s="163" t="s">
        <v>198</v>
      </c>
      <c r="E20" s="401" t="s">
        <v>199</v>
      </c>
      <c r="F20" s="402"/>
      <c r="G20" s="167" t="s">
        <v>200</v>
      </c>
      <c r="H20" s="388" t="s">
        <v>201</v>
      </c>
      <c r="I20" s="389"/>
      <c r="J20" s="390"/>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202</v>
      </c>
      <c r="B21" s="116">
        <f>C21*_xlfn.XLOOKUP($D21,$B$32:$AD$32,$B$33:$AD$33,,0)</f>
        <v>1.5067243337405847E-2</v>
      </c>
      <c r="C21" s="163">
        <v>1.3123893805309735E-2</v>
      </c>
      <c r="D21" s="163" t="s">
        <v>198</v>
      </c>
      <c r="E21" s="401" t="s">
        <v>203</v>
      </c>
      <c r="F21" s="402"/>
      <c r="G21" s="167" t="s">
        <v>204</v>
      </c>
      <c r="H21" s="403" t="s">
        <v>205</v>
      </c>
      <c r="I21" s="404"/>
      <c r="J21" s="405"/>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206</v>
      </c>
      <c r="B22" s="115">
        <v>10</v>
      </c>
      <c r="C22" s="163">
        <v>10</v>
      </c>
      <c r="D22" s="163" t="s">
        <v>207</v>
      </c>
      <c r="E22" s="281" t="s">
        <v>208</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209</v>
      </c>
      <c r="B23" s="132">
        <v>28</v>
      </c>
      <c r="C23" s="163">
        <v>28</v>
      </c>
      <c r="D23" s="163">
        <v>2014</v>
      </c>
      <c r="E23" s="164" t="s">
        <v>210</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211</v>
      </c>
      <c r="B24" s="120">
        <v>6.5600000000000001E-4</v>
      </c>
      <c r="C24" s="163"/>
      <c r="D24" s="163"/>
      <c r="E24" s="280" t="s">
        <v>212</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213</v>
      </c>
      <c r="B25" s="131">
        <v>90909.1</v>
      </c>
      <c r="C25" s="163"/>
      <c r="D25" s="163"/>
      <c r="E25" s="280" t="s">
        <v>212</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214</v>
      </c>
      <c r="B26" s="116">
        <v>4.32</v>
      </c>
      <c r="C26" s="163"/>
      <c r="D26" s="163"/>
      <c r="E26" s="280" t="s">
        <v>212</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215</v>
      </c>
      <c r="B27" s="278">
        <f>C27*Y31</f>
        <v>6.8298167477239984</v>
      </c>
      <c r="C27" s="163">
        <v>6.01</v>
      </c>
      <c r="D27" s="163" t="s">
        <v>216</v>
      </c>
      <c r="E27" s="166" t="s">
        <v>217</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218</v>
      </c>
      <c r="B29" s="170" t="s">
        <v>219</v>
      </c>
      <c r="C29" s="206" t="s">
        <v>220</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221</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222</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223</v>
      </c>
      <c r="B32" s="176" t="s">
        <v>224</v>
      </c>
      <c r="C32" s="176" t="s">
        <v>225</v>
      </c>
      <c r="D32" s="176" t="s">
        <v>226</v>
      </c>
      <c r="E32" s="176" t="s">
        <v>227</v>
      </c>
      <c r="F32" s="176" t="s">
        <v>228</v>
      </c>
      <c r="G32" s="176" t="s">
        <v>229</v>
      </c>
      <c r="H32" s="176" t="s">
        <v>230</v>
      </c>
      <c r="I32" s="176" t="s">
        <v>231</v>
      </c>
      <c r="J32" s="176" t="s">
        <v>232</v>
      </c>
      <c r="K32" s="176" t="s">
        <v>233</v>
      </c>
      <c r="L32" s="176" t="s">
        <v>234</v>
      </c>
      <c r="M32" s="176" t="s">
        <v>235</v>
      </c>
      <c r="N32" s="176" t="s">
        <v>236</v>
      </c>
      <c r="O32" s="176" t="s">
        <v>237</v>
      </c>
      <c r="P32" s="176" t="s">
        <v>238</v>
      </c>
      <c r="Q32" s="176" t="s">
        <v>239</v>
      </c>
      <c r="R32" s="176" t="s">
        <v>240</v>
      </c>
      <c r="S32" s="176" t="s">
        <v>241</v>
      </c>
      <c r="T32" s="176" t="s">
        <v>242</v>
      </c>
      <c r="U32" s="176" t="s">
        <v>243</v>
      </c>
      <c r="V32" s="176" t="s">
        <v>244</v>
      </c>
      <c r="W32" s="176" t="s">
        <v>207</v>
      </c>
      <c r="X32" s="176" t="s">
        <v>198</v>
      </c>
      <c r="Y32" s="176" t="s">
        <v>245</v>
      </c>
      <c r="Z32" s="176" t="s">
        <v>190</v>
      </c>
      <c r="AA32" s="176" t="s">
        <v>246</v>
      </c>
      <c r="AB32" s="176" t="s">
        <v>247</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248</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249</v>
      </c>
      <c r="B38" s="398" t="s">
        <v>250</v>
      </c>
      <c r="C38" s="398"/>
      <c r="D38" s="214" t="s">
        <v>251</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252</v>
      </c>
      <c r="B39" s="399" t="s">
        <v>253</v>
      </c>
      <c r="C39" s="400"/>
      <c r="D39" s="177" t="s">
        <v>190</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254</v>
      </c>
      <c r="B40" s="395" t="s">
        <v>255</v>
      </c>
      <c r="C40" s="395"/>
      <c r="D40" s="177" t="s">
        <v>190</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256</v>
      </c>
      <c r="B41" s="396" t="s">
        <v>257</v>
      </c>
      <c r="C41" s="396"/>
      <c r="D41" s="177" t="s">
        <v>245</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258</v>
      </c>
      <c r="B42" s="393" t="s">
        <v>259</v>
      </c>
      <c r="C42" s="394"/>
      <c r="D42" s="180" t="s">
        <v>190</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260</v>
      </c>
      <c r="B43" s="396" t="s">
        <v>261</v>
      </c>
      <c r="C43" s="396"/>
      <c r="D43" s="177" t="s">
        <v>245</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262</v>
      </c>
      <c r="B44" s="393" t="s">
        <v>259</v>
      </c>
      <c r="C44" s="394"/>
      <c r="D44" s="180" t="s">
        <v>190</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263</v>
      </c>
      <c r="B45" s="396" t="s">
        <v>264</v>
      </c>
      <c r="C45" s="396"/>
      <c r="D45" s="177" t="s">
        <v>245</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265</v>
      </c>
      <c r="B46" s="393" t="s">
        <v>259</v>
      </c>
      <c r="C46" s="394"/>
      <c r="D46" s="180" t="s">
        <v>190</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266</v>
      </c>
      <c r="B47" s="391" t="s">
        <v>267</v>
      </c>
      <c r="C47" s="392"/>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268</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269</v>
      </c>
      <c r="B50" s="117" t="s">
        <v>270</v>
      </c>
      <c r="C50" s="117"/>
      <c r="D50" s="117"/>
      <c r="E50" s="117"/>
      <c r="F50" s="184"/>
      <c r="G50" s="161" t="s">
        <v>271</v>
      </c>
      <c r="L50" s="161" t="s">
        <v>272</v>
      </c>
      <c r="Q50" s="161" t="s">
        <v>273</v>
      </c>
      <c r="V50" s="161" t="s">
        <v>274</v>
      </c>
    </row>
    <row r="51" spans="1:74">
      <c r="A51" s="301" t="s">
        <v>275</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276</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277</v>
      </c>
      <c r="B54" s="25"/>
      <c r="C54" s="264" t="s">
        <v>278</v>
      </c>
      <c r="D54" s="25"/>
      <c r="E54" s="265" t="s">
        <v>279</v>
      </c>
    </row>
    <row r="55" spans="1:74">
      <c r="A55" s="147" t="s">
        <v>280</v>
      </c>
      <c r="B55"/>
      <c r="C55" s="148" t="s">
        <v>281</v>
      </c>
      <c r="D55"/>
      <c r="E55" s="128" t="s">
        <v>282</v>
      </c>
    </row>
    <row r="56" spans="1:74">
      <c r="A56" s="147" t="s">
        <v>283</v>
      </c>
      <c r="B56"/>
      <c r="C56" s="148" t="s">
        <v>284</v>
      </c>
      <c r="D56"/>
      <c r="E56" s="128" t="s">
        <v>285</v>
      </c>
    </row>
    <row r="57" spans="1:74">
      <c r="A57" s="147" t="s">
        <v>286</v>
      </c>
      <c r="B57"/>
      <c r="C57" s="148" t="s">
        <v>287</v>
      </c>
      <c r="D57"/>
      <c r="E57" s="128" t="s">
        <v>288</v>
      </c>
    </row>
    <row r="58" spans="1:74">
      <c r="A58" s="147" t="s">
        <v>289</v>
      </c>
      <c r="B58"/>
      <c r="C58" s="148" t="s">
        <v>290</v>
      </c>
      <c r="D58"/>
      <c r="E58" s="128" t="s">
        <v>291</v>
      </c>
    </row>
    <row r="59" spans="1:74">
      <c r="A59" s="147" t="s">
        <v>292</v>
      </c>
      <c r="B59"/>
      <c r="C59" s="148" t="s">
        <v>293</v>
      </c>
      <c r="D59"/>
      <c r="E59" s="128"/>
    </row>
    <row r="60" spans="1:74">
      <c r="A60" s="147" t="s">
        <v>294</v>
      </c>
      <c r="B60"/>
      <c r="C60" s="148" t="s">
        <v>295</v>
      </c>
      <c r="D60"/>
      <c r="E60" s="128"/>
    </row>
    <row r="61" spans="1:74">
      <c r="A61" s="147" t="s">
        <v>296</v>
      </c>
      <c r="B61"/>
      <c r="C61" s="148" t="s">
        <v>297</v>
      </c>
      <c r="D61"/>
      <c r="E61" s="128"/>
    </row>
    <row r="62" spans="1:74">
      <c r="A62" s="147" t="s">
        <v>298</v>
      </c>
      <c r="B62"/>
      <c r="D62"/>
      <c r="E62" s="128"/>
    </row>
    <row r="63" spans="1:74">
      <c r="A63" s="147" t="s">
        <v>299</v>
      </c>
      <c r="B63"/>
      <c r="C63" s="4" t="s">
        <v>300</v>
      </c>
      <c r="D63"/>
      <c r="E63" s="128"/>
    </row>
    <row r="64" spans="1:74">
      <c r="A64" s="147" t="s">
        <v>301</v>
      </c>
      <c r="B64"/>
      <c r="C64" s="148" t="s">
        <v>302</v>
      </c>
      <c r="D64"/>
      <c r="E64" s="128"/>
    </row>
    <row r="65" spans="1:5">
      <c r="A65" s="147" t="s">
        <v>303</v>
      </c>
      <c r="B65"/>
      <c r="C65" s="148" t="s">
        <v>304</v>
      </c>
      <c r="D65"/>
      <c r="E65" s="128"/>
    </row>
    <row r="66" spans="1:5">
      <c r="A66" s="147" t="s">
        <v>305</v>
      </c>
      <c r="B66"/>
      <c r="C66"/>
      <c r="D66"/>
      <c r="E66" s="128"/>
    </row>
    <row r="67" spans="1:5">
      <c r="A67" s="147" t="s">
        <v>306</v>
      </c>
      <c r="B67"/>
      <c r="C67"/>
      <c r="D67"/>
      <c r="E67" s="128"/>
    </row>
    <row r="68" spans="1:5">
      <c r="A68" s="147" t="s">
        <v>307</v>
      </c>
      <c r="B68"/>
      <c r="C68"/>
      <c r="D68"/>
      <c r="E68" s="128"/>
    </row>
    <row r="69" spans="1:5">
      <c r="A69" s="147" t="s">
        <v>308</v>
      </c>
      <c r="B69"/>
      <c r="C69"/>
      <c r="D69"/>
      <c r="E69" s="128"/>
    </row>
    <row r="70" spans="1:5">
      <c r="A70" s="147" t="s">
        <v>309</v>
      </c>
      <c r="B70"/>
      <c r="C70"/>
      <c r="D70"/>
      <c r="E70" s="128"/>
    </row>
    <row r="71" spans="1:5">
      <c r="A71" s="147" t="s">
        <v>310</v>
      </c>
      <c r="B71"/>
      <c r="C71"/>
      <c r="D71"/>
      <c r="E71" s="128"/>
    </row>
    <row r="72" spans="1:5">
      <c r="A72" s="147" t="s">
        <v>311</v>
      </c>
      <c r="B72"/>
      <c r="C72"/>
      <c r="D72"/>
      <c r="E72" s="128"/>
    </row>
    <row r="73" spans="1:5">
      <c r="A73" s="147" t="s">
        <v>312</v>
      </c>
      <c r="B73"/>
      <c r="C73"/>
      <c r="D73"/>
      <c r="E73" s="128"/>
    </row>
    <row r="74" spans="1:5">
      <c r="A74" s="147" t="s">
        <v>313</v>
      </c>
      <c r="B74"/>
      <c r="C74"/>
      <c r="D74"/>
      <c r="E74" s="128"/>
    </row>
    <row r="75" spans="1:5">
      <c r="A75" s="147" t="s">
        <v>314</v>
      </c>
      <c r="B75"/>
      <c r="C75"/>
      <c r="D75"/>
      <c r="E75" s="128"/>
    </row>
    <row r="76" spans="1:5">
      <c r="A76" s="147" t="s">
        <v>315</v>
      </c>
      <c r="B76"/>
      <c r="C76"/>
      <c r="D76"/>
      <c r="E76" s="128"/>
    </row>
    <row r="77" spans="1:5">
      <c r="A77" s="147" t="s">
        <v>316</v>
      </c>
      <c r="B77"/>
      <c r="C77"/>
      <c r="D77"/>
      <c r="E77" s="128"/>
    </row>
    <row r="78" spans="1:5" ht="14" thickBot="1">
      <c r="A78" s="149" t="s">
        <v>317</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A9" zoomScale="80" zoomScaleNormal="80" workbookViewId="0">
      <selection activeCell="A9" sqref="A9:G10"/>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8" customFormat="1" ht="56.9" customHeight="1"/>
    <row r="2" spans="1:7">
      <c r="A2" s="1"/>
    </row>
    <row r="3" spans="1:7">
      <c r="A3" s="409" t="s">
        <v>318</v>
      </c>
      <c r="B3" s="409"/>
      <c r="C3" s="409"/>
      <c r="D3" s="409"/>
      <c r="E3" s="409"/>
      <c r="F3" s="409"/>
      <c r="G3" s="409"/>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319</v>
      </c>
      <c r="B8" s="5" t="s">
        <v>320</v>
      </c>
      <c r="C8" s="5" t="s">
        <v>321</v>
      </c>
      <c r="D8" s="5" t="s">
        <v>322</v>
      </c>
      <c r="E8" s="410" t="s">
        <v>323</v>
      </c>
      <c r="F8" s="410"/>
      <c r="G8" s="410"/>
    </row>
    <row r="9" spans="1:7" ht="156" customHeight="1">
      <c r="A9" s="332" t="s">
        <v>324</v>
      </c>
      <c r="B9" s="333" t="s">
        <v>325</v>
      </c>
      <c r="C9" s="332" t="s">
        <v>326</v>
      </c>
      <c r="D9" s="60" t="s">
        <v>327</v>
      </c>
      <c r="E9" s="406" t="s">
        <v>328</v>
      </c>
      <c r="F9" s="407"/>
      <c r="G9" s="408"/>
    </row>
    <row r="10" spans="1:7" ht="108">
      <c r="A10" s="60" t="s">
        <v>329</v>
      </c>
      <c r="B10" s="334" t="s">
        <v>325</v>
      </c>
      <c r="C10" s="332" t="s">
        <v>326</v>
      </c>
      <c r="D10" s="60" t="s">
        <v>330</v>
      </c>
      <c r="E10" s="406" t="s">
        <v>331</v>
      </c>
      <c r="F10" s="407"/>
      <c r="G10" s="408"/>
    </row>
    <row r="11" spans="1:7" ht="135">
      <c r="A11" s="60" t="s">
        <v>332</v>
      </c>
      <c r="B11" s="60" t="s">
        <v>325</v>
      </c>
      <c r="C11" s="332" t="s">
        <v>326</v>
      </c>
      <c r="D11" s="60" t="s">
        <v>333</v>
      </c>
      <c r="E11" s="406" t="s">
        <v>334</v>
      </c>
      <c r="F11" s="407"/>
      <c r="G11" s="408"/>
    </row>
    <row r="12" spans="1:7">
      <c r="A12" s="60"/>
      <c r="B12" s="60"/>
      <c r="C12" s="60"/>
      <c r="D12" s="60"/>
      <c r="E12" s="406"/>
      <c r="F12" s="407"/>
      <c r="G12" s="408"/>
    </row>
    <row r="13" spans="1:7">
      <c r="A13" s="60"/>
      <c r="B13" s="60"/>
      <c r="C13" s="60"/>
      <c r="D13" s="60"/>
      <c r="E13" s="406"/>
      <c r="F13" s="407"/>
      <c r="G13" s="408"/>
    </row>
    <row r="14" spans="1:7">
      <c r="A14" s="60"/>
      <c r="B14" s="60"/>
      <c r="C14" s="60"/>
      <c r="D14" s="60"/>
      <c r="E14" s="406"/>
      <c r="F14" s="407"/>
      <c r="G14" s="408"/>
    </row>
    <row r="15" spans="1:7">
      <c r="A15" s="60"/>
      <c r="B15" s="60"/>
      <c r="C15" s="60"/>
      <c r="D15" s="60"/>
      <c r="E15" s="406"/>
      <c r="F15" s="407"/>
      <c r="G15" s="408"/>
    </row>
    <row r="16" spans="1:7">
      <c r="A16" s="60"/>
      <c r="B16" s="60"/>
      <c r="C16" s="60"/>
      <c r="D16" s="60"/>
      <c r="E16" s="406"/>
      <c r="F16" s="407"/>
      <c r="G16" s="408"/>
    </row>
    <row r="17" spans="1:7">
      <c r="A17" s="60"/>
      <c r="B17" s="60"/>
      <c r="C17" s="60"/>
      <c r="D17" s="60"/>
      <c r="E17" s="406"/>
      <c r="F17" s="407"/>
      <c r="G17" s="408"/>
    </row>
    <row r="18" spans="1:7">
      <c r="A18" s="60"/>
      <c r="B18" s="60"/>
      <c r="C18" s="60"/>
      <c r="D18" s="60"/>
      <c r="E18" s="406"/>
      <c r="F18" s="407"/>
      <c r="G18" s="408"/>
    </row>
    <row r="19" spans="1:7">
      <c r="A19" s="60"/>
      <c r="B19" s="60"/>
      <c r="C19" s="60"/>
      <c r="D19" s="60"/>
      <c r="E19" s="406"/>
      <c r="F19" s="407"/>
      <c r="G19" s="408"/>
    </row>
    <row r="20" spans="1:7">
      <c r="A20" s="60"/>
      <c r="B20" s="60"/>
      <c r="C20" s="60"/>
      <c r="D20" s="60"/>
      <c r="E20" s="406"/>
      <c r="F20" s="407"/>
      <c r="G20" s="408"/>
    </row>
    <row r="21" spans="1:7">
      <c r="A21" s="60"/>
      <c r="B21" s="60"/>
      <c r="C21" s="60"/>
      <c r="D21" s="60"/>
      <c r="E21" s="406"/>
      <c r="F21" s="407"/>
      <c r="G21" s="408"/>
    </row>
    <row r="22" spans="1:7">
      <c r="A22" s="60"/>
      <c r="B22" s="60"/>
      <c r="C22" s="60"/>
      <c r="D22" s="60"/>
      <c r="E22" s="406"/>
      <c r="F22" s="407"/>
      <c r="G22" s="408"/>
    </row>
    <row r="23" spans="1:7">
      <c r="A23" s="60"/>
      <c r="B23" s="60"/>
      <c r="C23" s="60"/>
      <c r="D23" s="60"/>
      <c r="E23" s="406"/>
      <c r="F23" s="407"/>
      <c r="G23" s="408"/>
    </row>
    <row r="24" spans="1:7">
      <c r="A24" s="60"/>
      <c r="B24" s="60"/>
      <c r="C24" s="60"/>
      <c r="D24" s="60"/>
      <c r="E24" s="406"/>
      <c r="F24" s="407"/>
      <c r="G24" s="408"/>
    </row>
    <row r="25" spans="1:7">
      <c r="A25" s="60"/>
      <c r="B25" s="60"/>
      <c r="C25" s="60"/>
      <c r="D25" s="60"/>
      <c r="E25" s="406"/>
      <c r="F25" s="407"/>
      <c r="G25" s="408"/>
    </row>
    <row r="26" spans="1:7">
      <c r="A26" s="60"/>
      <c r="B26" s="60"/>
      <c r="C26" s="60"/>
      <c r="D26" s="60"/>
      <c r="E26" s="406"/>
      <c r="F26" s="407"/>
      <c r="G26" s="408"/>
    </row>
    <row r="27" spans="1:7">
      <c r="A27" s="60"/>
      <c r="B27" s="60"/>
      <c r="C27" s="60"/>
      <c r="D27" s="60"/>
      <c r="E27" s="406"/>
      <c r="F27" s="407"/>
      <c r="G27" s="408"/>
    </row>
    <row r="28" spans="1:7">
      <c r="A28" s="60"/>
      <c r="B28" s="60"/>
      <c r="C28" s="60"/>
      <c r="D28" s="60"/>
      <c r="E28" s="406"/>
      <c r="F28" s="407"/>
      <c r="G28" s="408"/>
    </row>
    <row r="29" spans="1:7">
      <c r="A29" s="60"/>
      <c r="B29" s="60"/>
      <c r="C29" s="60"/>
      <c r="D29" s="60"/>
      <c r="E29" s="406"/>
      <c r="F29" s="407"/>
      <c r="G29" s="408"/>
    </row>
    <row r="30" spans="1:7">
      <c r="A30" s="60"/>
      <c r="B30" s="60"/>
      <c r="C30" s="60"/>
      <c r="D30" s="60"/>
      <c r="E30" s="406"/>
      <c r="F30" s="407"/>
      <c r="G30" s="408"/>
    </row>
    <row r="31" spans="1:7">
      <c r="A31" s="60"/>
      <c r="B31" s="60"/>
      <c r="C31" s="60"/>
      <c r="D31" s="60"/>
      <c r="E31" s="406"/>
      <c r="F31" s="407"/>
      <c r="G31" s="408"/>
    </row>
    <row r="32" spans="1:7">
      <c r="A32" s="60"/>
      <c r="B32" s="60"/>
      <c r="C32" s="60"/>
      <c r="D32" s="60"/>
      <c r="E32" s="406"/>
      <c r="F32" s="407"/>
      <c r="G32" s="408"/>
    </row>
    <row r="33" spans="1:7">
      <c r="A33" s="60"/>
      <c r="B33" s="60"/>
      <c r="C33" s="60"/>
      <c r="D33" s="60"/>
      <c r="E33" s="406"/>
      <c r="F33" s="407"/>
      <c r="G33" s="408"/>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80" zoomScaleNormal="80" workbookViewId="0">
      <selection activeCell="B217" sqref="B217"/>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15" t="s">
        <v>335</v>
      </c>
      <c r="J2" s="416"/>
      <c r="K2" s="416"/>
      <c r="L2" s="416"/>
      <c r="M2" s="416"/>
      <c r="N2" s="416"/>
      <c r="O2" s="416"/>
      <c r="P2" s="416"/>
      <c r="Q2" s="416"/>
      <c r="R2" s="416"/>
      <c r="S2" s="416"/>
      <c r="T2" s="416"/>
      <c r="U2" s="417"/>
    </row>
    <row r="3" spans="1:21" ht="13.5" customHeight="1" outlineLevel="1" thickBot="1">
      <c r="A3" s="3"/>
      <c r="B3" s="7"/>
      <c r="F3" s="24"/>
      <c r="G3" s="10"/>
      <c r="I3" s="418" t="s">
        <v>336</v>
      </c>
      <c r="J3" s="419"/>
      <c r="K3" s="419"/>
      <c r="L3" s="419"/>
      <c r="M3" s="419"/>
      <c r="N3" s="420"/>
      <c r="O3" s="1"/>
      <c r="P3" s="424" t="s">
        <v>337</v>
      </c>
      <c r="Q3" s="425"/>
      <c r="R3" s="425"/>
      <c r="S3" s="425"/>
      <c r="T3" s="425"/>
      <c r="U3" s="426"/>
    </row>
    <row r="4" spans="1:21" ht="56.25" customHeight="1" outlineLevel="1">
      <c r="A4" s="31" t="s">
        <v>157</v>
      </c>
      <c r="B4" s="317" t="s">
        <v>125</v>
      </c>
      <c r="E4" s="53" t="s">
        <v>338</v>
      </c>
      <c r="F4" s="91">
        <v>45632</v>
      </c>
      <c r="G4" s="28"/>
      <c r="H4" s="10"/>
      <c r="I4" s="421"/>
      <c r="J4" s="422"/>
      <c r="K4" s="422"/>
      <c r="L4" s="422"/>
      <c r="M4" s="422"/>
      <c r="N4" s="423"/>
      <c r="P4" s="427"/>
      <c r="Q4" s="428"/>
      <c r="R4" s="428"/>
      <c r="S4" s="428"/>
      <c r="T4" s="428"/>
      <c r="U4" s="429"/>
    </row>
    <row r="5" spans="1:21" outlineLevel="1">
      <c r="A5" s="13" t="s">
        <v>339</v>
      </c>
      <c r="B5" s="318" t="s">
        <v>340</v>
      </c>
      <c r="E5" s="14"/>
      <c r="H5" s="10"/>
      <c r="I5" s="430" t="s">
        <v>162</v>
      </c>
      <c r="J5" s="431"/>
      <c r="K5" s="431"/>
      <c r="L5" s="431"/>
      <c r="M5" s="431"/>
      <c r="N5" s="432"/>
      <c r="P5" s="430" t="s">
        <v>341</v>
      </c>
      <c r="Q5" s="442"/>
      <c r="R5" s="442"/>
      <c r="S5" s="442"/>
      <c r="T5" s="442"/>
      <c r="U5" s="443"/>
    </row>
    <row r="6" spans="1:21" outlineLevel="1">
      <c r="A6" s="13" t="s">
        <v>342</v>
      </c>
      <c r="B6" s="318" t="s">
        <v>343</v>
      </c>
      <c r="E6" s="53" t="s">
        <v>344</v>
      </c>
      <c r="F6" s="90" t="s">
        <v>345</v>
      </c>
      <c r="H6" s="10"/>
      <c r="I6" s="433"/>
      <c r="J6" s="434"/>
      <c r="K6" s="434"/>
      <c r="L6" s="434"/>
      <c r="M6" s="434"/>
      <c r="N6" s="435"/>
      <c r="P6" s="444"/>
      <c r="Q6" s="445"/>
      <c r="R6" s="445"/>
      <c r="S6" s="445"/>
      <c r="T6" s="445"/>
      <c r="U6" s="446"/>
    </row>
    <row r="7" spans="1:21" outlineLevel="1">
      <c r="A7" s="13" t="s">
        <v>346</v>
      </c>
      <c r="B7" s="318" t="s">
        <v>173</v>
      </c>
      <c r="E7" s="14"/>
      <c r="H7" s="10"/>
      <c r="I7" s="433"/>
      <c r="J7" s="434"/>
      <c r="K7" s="434"/>
      <c r="L7" s="434"/>
      <c r="M7" s="434"/>
      <c r="N7" s="435"/>
      <c r="P7" s="444"/>
      <c r="Q7" s="445"/>
      <c r="R7" s="445"/>
      <c r="S7" s="445"/>
      <c r="T7" s="445"/>
      <c r="U7" s="446"/>
    </row>
    <row r="8" spans="1:21" ht="41" outlineLevel="1" thickBot="1">
      <c r="A8" s="34" t="s">
        <v>347</v>
      </c>
      <c r="B8" s="319" t="s">
        <v>348</v>
      </c>
      <c r="E8" s="14"/>
      <c r="H8" s="10"/>
      <c r="I8" s="433"/>
      <c r="J8" s="434"/>
      <c r="K8" s="434"/>
      <c r="L8" s="434"/>
      <c r="M8" s="434"/>
      <c r="N8" s="435"/>
      <c r="P8" s="444"/>
      <c r="Q8" s="445"/>
      <c r="R8" s="445"/>
      <c r="S8" s="445"/>
      <c r="T8" s="445"/>
      <c r="U8" s="446"/>
    </row>
    <row r="9" spans="1:21" outlineLevel="1">
      <c r="B9" s="320"/>
      <c r="E9" s="14"/>
      <c r="H9" s="10"/>
      <c r="I9" s="433"/>
      <c r="J9" s="434"/>
      <c r="K9" s="434"/>
      <c r="L9" s="434"/>
      <c r="M9" s="434"/>
      <c r="N9" s="435"/>
      <c r="P9" s="444"/>
      <c r="Q9" s="445"/>
      <c r="R9" s="445"/>
      <c r="S9" s="445"/>
      <c r="T9" s="445"/>
      <c r="U9" s="446"/>
    </row>
    <row r="10" spans="1:21" ht="14" outlineLevel="1" thickBot="1">
      <c r="A10" s="32" t="s">
        <v>349</v>
      </c>
      <c r="B10" s="321">
        <v>2027</v>
      </c>
      <c r="E10" s="14"/>
      <c r="H10" s="10"/>
      <c r="I10" s="433"/>
      <c r="J10" s="434"/>
      <c r="K10" s="434"/>
      <c r="L10" s="434"/>
      <c r="M10" s="434"/>
      <c r="N10" s="435"/>
      <c r="P10" s="444"/>
      <c r="Q10" s="445"/>
      <c r="R10" s="445"/>
      <c r="S10" s="445"/>
      <c r="T10" s="445"/>
      <c r="U10" s="446"/>
    </row>
    <row r="11" spans="1:21" outlineLevel="1">
      <c r="A11" s="16"/>
      <c r="H11" s="10"/>
      <c r="I11" s="433"/>
      <c r="J11" s="434"/>
      <c r="K11" s="434"/>
      <c r="L11" s="434"/>
      <c r="M11" s="434"/>
      <c r="N11" s="435"/>
      <c r="P11" s="444"/>
      <c r="Q11" s="445"/>
      <c r="R11" s="445"/>
      <c r="S11" s="445"/>
      <c r="T11" s="445"/>
      <c r="U11" s="446"/>
    </row>
    <row r="12" spans="1:21" ht="40.5" outlineLevel="1">
      <c r="A12" s="26" t="s">
        <v>350</v>
      </c>
      <c r="B12" s="26" t="s">
        <v>351</v>
      </c>
      <c r="C12" s="26" t="s">
        <v>352</v>
      </c>
      <c r="D12" s="26" t="s">
        <v>353</v>
      </c>
      <c r="E12" s="26" t="s">
        <v>354</v>
      </c>
      <c r="F12" s="26" t="s">
        <v>355</v>
      </c>
      <c r="G12" s="26" t="s">
        <v>356</v>
      </c>
      <c r="I12" s="433"/>
      <c r="J12" s="434"/>
      <c r="K12" s="434"/>
      <c r="L12" s="434"/>
      <c r="M12" s="434"/>
      <c r="N12" s="435"/>
      <c r="P12" s="444"/>
      <c r="Q12" s="445"/>
      <c r="R12" s="445"/>
      <c r="S12" s="445"/>
      <c r="T12" s="445"/>
      <c r="U12" s="446"/>
    </row>
    <row r="13" spans="1:21" outlineLevel="1">
      <c r="A13" s="58">
        <v>2035</v>
      </c>
      <c r="B13" s="21">
        <f t="shared" ref="B13:B18" si="0">INDEX($E$204:$AW$204,1,MATCH($A13,$E$53:$BB$53,0))</f>
        <v>-73.802286677404012</v>
      </c>
      <c r="C13" s="21">
        <f>B13-Baseline!B13</f>
        <v>0</v>
      </c>
      <c r="D13" s="21">
        <f t="shared" ref="D13:D18" si="1">INDEX($E$205:$AW$205,1,MATCH($A13,$E$53:$BB$53,0))</f>
        <v>-59.181085399963457</v>
      </c>
      <c r="E13" s="21">
        <f>D13-Baseline!D13</f>
        <v>0</v>
      </c>
      <c r="F13" s="21">
        <f t="shared" ref="F13:F18" si="2">INDEX($E$206:$AW$206,1,MATCH($A13,$E$53:$BB$53,0))</f>
        <v>-88.421957162619606</v>
      </c>
      <c r="G13" s="21">
        <f>F13-Baseline!F13</f>
        <v>0</v>
      </c>
      <c r="H13" s="298"/>
      <c r="I13" s="433"/>
      <c r="J13" s="434"/>
      <c r="K13" s="434"/>
      <c r="L13" s="434"/>
      <c r="M13" s="434"/>
      <c r="N13" s="435"/>
      <c r="P13" s="444"/>
      <c r="Q13" s="445"/>
      <c r="R13" s="445"/>
      <c r="S13" s="445"/>
      <c r="T13" s="445"/>
      <c r="U13" s="446"/>
    </row>
    <row r="14" spans="1:21" outlineLevel="1">
      <c r="A14" s="58">
        <v>2040</v>
      </c>
      <c r="B14" s="21">
        <f t="shared" si="0"/>
        <v>-114.43077940936044</v>
      </c>
      <c r="C14" s="21">
        <f>B14-Baseline!B14</f>
        <v>0</v>
      </c>
      <c r="D14" s="21">
        <f t="shared" si="1"/>
        <v>-91.155669725283943</v>
      </c>
      <c r="E14" s="21">
        <f>D14-Baseline!D14</f>
        <v>0</v>
      </c>
      <c r="F14" s="21">
        <f t="shared" si="2"/>
        <v>-137.7280331457516</v>
      </c>
      <c r="G14" s="21">
        <f>F14-Baseline!F14</f>
        <v>0</v>
      </c>
      <c r="I14" s="433"/>
      <c r="J14" s="434"/>
      <c r="K14" s="434"/>
      <c r="L14" s="434"/>
      <c r="M14" s="434"/>
      <c r="N14" s="435"/>
      <c r="P14" s="444"/>
      <c r="Q14" s="445"/>
      <c r="R14" s="445"/>
      <c r="S14" s="445"/>
      <c r="T14" s="445"/>
      <c r="U14" s="446"/>
    </row>
    <row r="15" spans="1:21" outlineLevel="1">
      <c r="A15" s="58">
        <v>2045</v>
      </c>
      <c r="B15" s="21">
        <f t="shared" si="0"/>
        <v>-154.74696840468334</v>
      </c>
      <c r="C15" s="21">
        <f>B15-Baseline!B15</f>
        <v>0</v>
      </c>
      <c r="D15" s="21">
        <f t="shared" si="1"/>
        <v>-122.3724469196282</v>
      </c>
      <c r="E15" s="21">
        <f>D15-Baseline!D15</f>
        <v>0</v>
      </c>
      <c r="F15" s="21">
        <f t="shared" si="2"/>
        <v>-187.13090594374208</v>
      </c>
      <c r="G15" s="21">
        <f>F15-Baseline!F15</f>
        <v>0</v>
      </c>
      <c r="I15" s="433"/>
      <c r="J15" s="434"/>
      <c r="K15" s="434"/>
      <c r="L15" s="434"/>
      <c r="M15" s="434"/>
      <c r="N15" s="435"/>
      <c r="P15" s="444"/>
      <c r="Q15" s="445"/>
      <c r="R15" s="445"/>
      <c r="S15" s="445"/>
      <c r="T15" s="445"/>
      <c r="U15" s="446"/>
    </row>
    <row r="16" spans="1:21" outlineLevel="1">
      <c r="A16" s="58">
        <v>2050</v>
      </c>
      <c r="B16" s="21">
        <f t="shared" si="0"/>
        <v>-195.05822406932981</v>
      </c>
      <c r="C16" s="21">
        <f>B16-Baseline!B16</f>
        <v>0</v>
      </c>
      <c r="D16" s="21">
        <f t="shared" si="1"/>
        <v>-153.11717140114996</v>
      </c>
      <c r="E16" s="21">
        <f>D16-Baseline!D16</f>
        <v>0</v>
      </c>
      <c r="F16" s="21">
        <f t="shared" si="2"/>
        <v>-236.98536253862434</v>
      </c>
      <c r="G16" s="21">
        <f>F16-Baseline!F16</f>
        <v>0</v>
      </c>
      <c r="I16" s="433"/>
      <c r="J16" s="434"/>
      <c r="K16" s="434"/>
      <c r="L16" s="434"/>
      <c r="M16" s="434"/>
      <c r="N16" s="435"/>
      <c r="P16" s="444"/>
      <c r="Q16" s="445"/>
      <c r="R16" s="445"/>
      <c r="S16" s="445"/>
      <c r="T16" s="445"/>
      <c r="U16" s="446"/>
    </row>
    <row r="17" spans="1:21" outlineLevel="1">
      <c r="A17" s="58">
        <v>2060</v>
      </c>
      <c r="B17" s="21">
        <f t="shared" si="0"/>
        <v>-819.89572393199285</v>
      </c>
      <c r="C17" s="21">
        <f>B17-Baseline!B17</f>
        <v>0</v>
      </c>
      <c r="D17" s="21">
        <f t="shared" si="1"/>
        <v>-570.97172207349627</v>
      </c>
      <c r="E17" s="21">
        <f>D17-Baseline!D17</f>
        <v>0</v>
      </c>
      <c r="F17" s="21">
        <f t="shared" si="2"/>
        <v>-1066.8599698891298</v>
      </c>
      <c r="G17" s="21">
        <f>F17-Baseline!F17</f>
        <v>0</v>
      </c>
      <c r="I17" s="433"/>
      <c r="J17" s="434"/>
      <c r="K17" s="434"/>
      <c r="L17" s="434"/>
      <c r="M17" s="434"/>
      <c r="N17" s="435"/>
      <c r="P17" s="444"/>
      <c r="Q17" s="445"/>
      <c r="R17" s="445"/>
      <c r="S17" s="445"/>
      <c r="T17" s="445"/>
      <c r="U17" s="446"/>
    </row>
    <row r="18" spans="1:21" outlineLevel="1">
      <c r="A18" s="58">
        <v>2070</v>
      </c>
      <c r="B18" s="21">
        <f t="shared" si="0"/>
        <v>-1476.5545511940788</v>
      </c>
      <c r="C18" s="21">
        <f>B18-Baseline!B18</f>
        <v>0</v>
      </c>
      <c r="D18" s="21">
        <f t="shared" si="1"/>
        <v>-993.47129585661128</v>
      </c>
      <c r="E18" s="21">
        <f>D18-Baseline!D18</f>
        <v>0</v>
      </c>
      <c r="F18" s="21">
        <f t="shared" si="2"/>
        <v>-1953.6385814507228</v>
      </c>
      <c r="G18" s="21">
        <f>F18-Baseline!F18</f>
        <v>0</v>
      </c>
      <c r="I18" s="436"/>
      <c r="J18" s="437"/>
      <c r="K18" s="437"/>
      <c r="L18" s="437"/>
      <c r="M18" s="437"/>
      <c r="N18" s="438"/>
      <c r="P18" s="447"/>
      <c r="Q18" s="448"/>
      <c r="R18" s="448"/>
      <c r="S18" s="448"/>
      <c r="T18" s="448"/>
      <c r="U18" s="449"/>
    </row>
    <row r="19" spans="1:21" ht="14" outlineLevel="1" thickBot="1">
      <c r="A19" s="450"/>
      <c r="B19" s="450"/>
      <c r="I19" s="250"/>
      <c r="J19" s="251"/>
      <c r="K19" s="251"/>
      <c r="L19" s="251"/>
      <c r="M19" s="251"/>
      <c r="N19" s="251"/>
      <c r="P19" s="249"/>
      <c r="Q19" s="249"/>
      <c r="R19" s="249"/>
      <c r="S19" s="249"/>
      <c r="T19" s="249"/>
      <c r="U19" s="232"/>
    </row>
    <row r="20" spans="1:21" ht="26.25" customHeight="1" outlineLevel="1">
      <c r="A20" s="54" t="s">
        <v>357</v>
      </c>
      <c r="B20" s="329">
        <v>0.33700000000000002</v>
      </c>
      <c r="E20" s="154"/>
      <c r="I20" s="439" t="s">
        <v>358</v>
      </c>
      <c r="J20" s="440"/>
      <c r="K20" s="440"/>
      <c r="L20" s="440"/>
      <c r="M20" s="440"/>
      <c r="N20" s="441"/>
      <c r="P20" s="439" t="s">
        <v>359</v>
      </c>
      <c r="Q20" s="440"/>
      <c r="R20" s="440"/>
      <c r="S20" s="440"/>
      <c r="T20" s="440"/>
      <c r="U20" s="441"/>
    </row>
    <row r="21" spans="1:21" ht="12.75" customHeight="1" outlineLevel="1">
      <c r="A21" s="154"/>
      <c r="B21" s="155"/>
      <c r="I21" s="430" t="s">
        <v>360</v>
      </c>
      <c r="J21" s="442"/>
      <c r="K21" s="442"/>
      <c r="L21" s="442"/>
      <c r="M21" s="442"/>
      <c r="N21" s="443"/>
      <c r="P21" s="430" t="s">
        <v>163</v>
      </c>
      <c r="Q21" s="431"/>
      <c r="R21" s="431"/>
      <c r="S21" s="431"/>
      <c r="T21" s="431"/>
      <c r="U21" s="432"/>
    </row>
    <row r="22" spans="1:21" ht="12.75" customHeight="1" outlineLevel="1">
      <c r="A22" s="154"/>
      <c r="B22" s="155"/>
      <c r="I22" s="444"/>
      <c r="J22" s="445"/>
      <c r="K22" s="445"/>
      <c r="L22" s="445"/>
      <c r="M22" s="445"/>
      <c r="N22" s="446"/>
      <c r="P22" s="433"/>
      <c r="Q22" s="434"/>
      <c r="R22" s="434"/>
      <c r="S22" s="434"/>
      <c r="T22" s="434"/>
      <c r="U22" s="435"/>
    </row>
    <row r="23" spans="1:21" outlineLevel="1">
      <c r="A23" s="154"/>
      <c r="B23" s="465" t="s">
        <v>361</v>
      </c>
      <c r="C23" s="466"/>
      <c r="D23" s="466"/>
      <c r="E23" s="466"/>
      <c r="F23" s="466"/>
      <c r="G23" s="467"/>
      <c r="I23" s="444"/>
      <c r="J23" s="445"/>
      <c r="K23" s="445"/>
      <c r="L23" s="445"/>
      <c r="M23" s="445"/>
      <c r="N23" s="446"/>
      <c r="P23" s="433"/>
      <c r="Q23" s="434"/>
      <c r="R23" s="434"/>
      <c r="S23" s="434"/>
      <c r="T23" s="434"/>
      <c r="U23" s="435"/>
    </row>
    <row r="24" spans="1:21" outlineLevel="1">
      <c r="B24" s="17">
        <v>2027</v>
      </c>
      <c r="C24" s="17">
        <v>2028</v>
      </c>
      <c r="D24" s="17">
        <v>2029</v>
      </c>
      <c r="E24" s="17">
        <v>2030</v>
      </c>
      <c r="F24" s="17">
        <v>2031</v>
      </c>
      <c r="G24" s="17" t="s">
        <v>362</v>
      </c>
      <c r="I24" s="444"/>
      <c r="J24" s="445"/>
      <c r="K24" s="445"/>
      <c r="L24" s="445"/>
      <c r="M24" s="445"/>
      <c r="N24" s="446"/>
      <c r="P24" s="433"/>
      <c r="Q24" s="434"/>
      <c r="R24" s="434"/>
      <c r="S24" s="434"/>
      <c r="T24" s="434"/>
      <c r="U24" s="435"/>
    </row>
    <row r="25" spans="1:21" ht="14" outlineLevel="1" thickBot="1">
      <c r="B25" s="30" t="s">
        <v>363</v>
      </c>
      <c r="C25" s="30" t="s">
        <v>363</v>
      </c>
      <c r="D25" s="30" t="s">
        <v>363</v>
      </c>
      <c r="E25" s="30" t="s">
        <v>363</v>
      </c>
      <c r="F25" s="30" t="s">
        <v>363</v>
      </c>
      <c r="G25" s="30" t="s">
        <v>363</v>
      </c>
      <c r="I25" s="444"/>
      <c r="J25" s="445"/>
      <c r="K25" s="445"/>
      <c r="L25" s="445"/>
      <c r="M25" s="445"/>
      <c r="N25" s="446"/>
      <c r="P25" s="433"/>
      <c r="Q25" s="434"/>
      <c r="R25" s="434"/>
      <c r="S25" s="434"/>
      <c r="T25" s="434"/>
      <c r="U25" s="435"/>
    </row>
    <row r="26" spans="1:21" outlineLevel="1">
      <c r="A26" s="54" t="s">
        <v>364</v>
      </c>
      <c r="B26" s="21">
        <f>E64</f>
        <v>0</v>
      </c>
      <c r="C26" s="21">
        <f>F64</f>
        <v>0</v>
      </c>
      <c r="D26" s="21">
        <f>G64</f>
        <v>0</v>
      </c>
      <c r="E26" s="21">
        <f>H64</f>
        <v>0</v>
      </c>
      <c r="F26" s="21">
        <f>I64</f>
        <v>0</v>
      </c>
      <c r="G26" s="21">
        <f>SUM(J64:BB64)</f>
        <v>0</v>
      </c>
      <c r="I26" s="444"/>
      <c r="J26" s="445"/>
      <c r="K26" s="445"/>
      <c r="L26" s="445"/>
      <c r="M26" s="445"/>
      <c r="N26" s="446"/>
      <c r="P26" s="433"/>
      <c r="Q26" s="434"/>
      <c r="R26" s="434"/>
      <c r="S26" s="434"/>
      <c r="T26" s="434"/>
      <c r="U26" s="435"/>
    </row>
    <row r="27" spans="1:21" outlineLevel="1">
      <c r="A27" s="54" t="s">
        <v>365</v>
      </c>
      <c r="B27" s="21">
        <f>E71+E77</f>
        <v>-0.52480319019156196</v>
      </c>
      <c r="C27" s="21">
        <f>F71+F77</f>
        <v>-0.53971613135829921</v>
      </c>
      <c r="D27" s="21">
        <f>G71+G77</f>
        <v>-0.55510065639432893</v>
      </c>
      <c r="E27" s="21">
        <f>H71+H77</f>
        <v>-0.57097209508817148</v>
      </c>
      <c r="F27" s="21">
        <f>I71+I77</f>
        <v>-0.58734665111697215</v>
      </c>
      <c r="G27" s="21">
        <f>SUM(J71:BB71)+SUM(J77:BB77)</f>
        <v>-420.34598998684436</v>
      </c>
      <c r="I27" s="444"/>
      <c r="J27" s="445"/>
      <c r="K27" s="445"/>
      <c r="L27" s="445"/>
      <c r="M27" s="445"/>
      <c r="N27" s="446"/>
      <c r="P27" s="433"/>
      <c r="Q27" s="434"/>
      <c r="R27" s="434"/>
      <c r="S27" s="434"/>
      <c r="T27" s="434"/>
      <c r="U27" s="435"/>
    </row>
    <row r="28" spans="1:21" outlineLevel="1">
      <c r="A28" s="154"/>
      <c r="B28" s="248"/>
      <c r="C28" s="248"/>
      <c r="D28" s="248"/>
      <c r="E28" s="248"/>
      <c r="F28" s="248"/>
      <c r="G28" s="248"/>
      <c r="I28" s="444"/>
      <c r="J28" s="445"/>
      <c r="K28" s="445"/>
      <c r="L28" s="445"/>
      <c r="M28" s="445"/>
      <c r="N28" s="446"/>
      <c r="P28" s="433"/>
      <c r="Q28" s="434"/>
      <c r="R28" s="434"/>
      <c r="S28" s="434"/>
      <c r="T28" s="434"/>
      <c r="U28" s="435"/>
    </row>
    <row r="29" spans="1:21" ht="14" outlineLevel="1" thickBot="1">
      <c r="A29" s="154"/>
      <c r="B29" s="248"/>
      <c r="C29" s="248"/>
      <c r="D29" s="248"/>
      <c r="E29" s="248"/>
      <c r="F29" s="248"/>
      <c r="G29" s="248"/>
      <c r="I29" s="444"/>
      <c r="J29" s="445"/>
      <c r="K29" s="445"/>
      <c r="L29" s="445"/>
      <c r="M29" s="445"/>
      <c r="N29" s="446"/>
      <c r="P29" s="433"/>
      <c r="Q29" s="434"/>
      <c r="R29" s="434"/>
      <c r="S29" s="434"/>
      <c r="T29" s="434"/>
      <c r="U29" s="435"/>
    </row>
    <row r="30" spans="1:21" ht="14" outlineLevel="1" thickBot="1">
      <c r="A30" s="308"/>
      <c r="B30" s="309" t="s">
        <v>366</v>
      </c>
      <c r="C30" s="310" t="s">
        <v>367</v>
      </c>
      <c r="D30" s="469" t="s">
        <v>323</v>
      </c>
      <c r="E30" s="470"/>
      <c r="F30" s="470"/>
      <c r="G30" s="471"/>
      <c r="I30" s="444"/>
      <c r="J30" s="445"/>
      <c r="K30" s="445"/>
      <c r="L30" s="445"/>
      <c r="M30" s="445"/>
      <c r="N30" s="446"/>
      <c r="P30" s="433"/>
      <c r="Q30" s="434"/>
      <c r="R30" s="434"/>
      <c r="S30" s="434"/>
      <c r="T30" s="434"/>
      <c r="U30" s="435"/>
    </row>
    <row r="31" spans="1:21" outlineLevel="1">
      <c r="A31" s="462" t="s">
        <v>368</v>
      </c>
      <c r="B31" s="330" t="s">
        <v>369</v>
      </c>
      <c r="C31" s="307"/>
      <c r="D31" s="413" t="s">
        <v>370</v>
      </c>
      <c r="E31" s="413"/>
      <c r="F31" s="413"/>
      <c r="G31" s="414"/>
      <c r="I31" s="444"/>
      <c r="J31" s="445"/>
      <c r="K31" s="445"/>
      <c r="L31" s="445"/>
      <c r="M31" s="445"/>
      <c r="N31" s="446"/>
      <c r="P31" s="433"/>
      <c r="Q31" s="434"/>
      <c r="R31" s="434"/>
      <c r="S31" s="434"/>
      <c r="T31" s="434"/>
      <c r="U31" s="435"/>
    </row>
    <row r="32" spans="1:21" outlineLevel="1">
      <c r="A32" s="462"/>
      <c r="B32" s="312"/>
      <c r="C32" s="252"/>
      <c r="D32" s="411"/>
      <c r="E32" s="411"/>
      <c r="F32" s="411"/>
      <c r="G32" s="412"/>
      <c r="I32" s="444"/>
      <c r="J32" s="445"/>
      <c r="K32" s="445"/>
      <c r="L32" s="445"/>
      <c r="M32" s="445"/>
      <c r="N32" s="446"/>
      <c r="P32" s="433"/>
      <c r="Q32" s="434"/>
      <c r="R32" s="434"/>
      <c r="S32" s="434"/>
      <c r="T32" s="434"/>
      <c r="U32" s="435"/>
    </row>
    <row r="33" spans="1:21" outlineLevel="1">
      <c r="A33" s="462"/>
      <c r="B33" s="312"/>
      <c r="C33" s="252"/>
      <c r="D33" s="411"/>
      <c r="E33" s="411"/>
      <c r="F33" s="411"/>
      <c r="G33" s="412"/>
      <c r="I33" s="444"/>
      <c r="J33" s="445"/>
      <c r="K33" s="445"/>
      <c r="L33" s="445"/>
      <c r="M33" s="445"/>
      <c r="N33" s="446"/>
      <c r="P33" s="433"/>
      <c r="Q33" s="434"/>
      <c r="R33" s="434"/>
      <c r="S33" s="434"/>
      <c r="T33" s="434"/>
      <c r="U33" s="435"/>
    </row>
    <row r="34" spans="1:21" outlineLevel="1">
      <c r="A34" s="462"/>
      <c r="B34" s="312"/>
      <c r="C34" s="252"/>
      <c r="D34" s="411"/>
      <c r="E34" s="411"/>
      <c r="F34" s="411"/>
      <c r="G34" s="412"/>
      <c r="I34" s="444"/>
      <c r="J34" s="445"/>
      <c r="K34" s="445"/>
      <c r="L34" s="445"/>
      <c r="M34" s="445"/>
      <c r="N34" s="446"/>
      <c r="P34" s="433"/>
      <c r="Q34" s="434"/>
      <c r="R34" s="434"/>
      <c r="S34" s="434"/>
      <c r="T34" s="434"/>
      <c r="U34" s="435"/>
    </row>
    <row r="35" spans="1:21" outlineLevel="1">
      <c r="A35" s="462"/>
      <c r="B35" s="312"/>
      <c r="C35" s="252"/>
      <c r="D35" s="411"/>
      <c r="E35" s="411"/>
      <c r="F35" s="411"/>
      <c r="G35" s="412"/>
      <c r="I35" s="444"/>
      <c r="J35" s="445"/>
      <c r="K35" s="445"/>
      <c r="L35" s="445"/>
      <c r="M35" s="445"/>
      <c r="N35" s="446"/>
      <c r="P35" s="433"/>
      <c r="Q35" s="434"/>
      <c r="R35" s="434"/>
      <c r="S35" s="434"/>
      <c r="T35" s="434"/>
      <c r="U35" s="435"/>
    </row>
    <row r="36" spans="1:21" outlineLevel="1">
      <c r="A36" s="462"/>
      <c r="B36" s="312"/>
      <c r="C36" s="252"/>
      <c r="D36" s="411"/>
      <c r="E36" s="411"/>
      <c r="F36" s="411"/>
      <c r="G36" s="412"/>
      <c r="I36" s="444"/>
      <c r="J36" s="445"/>
      <c r="K36" s="445"/>
      <c r="L36" s="445"/>
      <c r="M36" s="445"/>
      <c r="N36" s="446"/>
      <c r="P36" s="433"/>
      <c r="Q36" s="434"/>
      <c r="R36" s="434"/>
      <c r="S36" s="434"/>
      <c r="T36" s="434"/>
      <c r="U36" s="435"/>
    </row>
    <row r="37" spans="1:21" outlineLevel="1">
      <c r="A37" s="462"/>
      <c r="B37" s="312"/>
      <c r="C37" s="252"/>
      <c r="D37" s="411"/>
      <c r="E37" s="411"/>
      <c r="F37" s="411"/>
      <c r="G37" s="412"/>
      <c r="I37" s="444"/>
      <c r="J37" s="445"/>
      <c r="K37" s="445"/>
      <c r="L37" s="445"/>
      <c r="M37" s="445"/>
      <c r="N37" s="446"/>
      <c r="P37" s="433"/>
      <c r="Q37" s="434"/>
      <c r="R37" s="434"/>
      <c r="S37" s="434"/>
      <c r="T37" s="434"/>
      <c r="U37" s="435"/>
    </row>
    <row r="38" spans="1:21" outlineLevel="1">
      <c r="A38" s="462"/>
      <c r="B38" s="312"/>
      <c r="C38" s="252"/>
      <c r="D38" s="411"/>
      <c r="E38" s="411"/>
      <c r="F38" s="411"/>
      <c r="G38" s="412"/>
      <c r="I38" s="444"/>
      <c r="J38" s="445"/>
      <c r="K38" s="445"/>
      <c r="L38" s="445"/>
      <c r="M38" s="445"/>
      <c r="N38" s="446"/>
      <c r="P38" s="433"/>
      <c r="Q38" s="434"/>
      <c r="R38" s="434"/>
      <c r="S38" s="434"/>
      <c r="T38" s="434"/>
      <c r="U38" s="435"/>
    </row>
    <row r="39" spans="1:21" outlineLevel="1">
      <c r="A39" s="462"/>
      <c r="B39" s="312"/>
      <c r="C39" s="252"/>
      <c r="D39" s="411"/>
      <c r="E39" s="411"/>
      <c r="F39" s="411"/>
      <c r="G39" s="412"/>
      <c r="I39" s="444"/>
      <c r="J39" s="445"/>
      <c r="K39" s="445"/>
      <c r="L39" s="445"/>
      <c r="M39" s="445"/>
      <c r="N39" s="446"/>
      <c r="P39" s="433"/>
      <c r="Q39" s="434"/>
      <c r="R39" s="434"/>
      <c r="S39" s="434"/>
      <c r="T39" s="434"/>
      <c r="U39" s="435"/>
    </row>
    <row r="40" spans="1:21" ht="14" outlineLevel="1" thickBot="1">
      <c r="A40" s="463"/>
      <c r="B40" s="313"/>
      <c r="C40" s="314"/>
      <c r="D40" s="472"/>
      <c r="E40" s="472"/>
      <c r="F40" s="472"/>
      <c r="G40" s="473"/>
      <c r="I40" s="444"/>
      <c r="J40" s="445"/>
      <c r="K40" s="445"/>
      <c r="L40" s="445"/>
      <c r="M40" s="445"/>
      <c r="N40" s="446"/>
      <c r="P40" s="433"/>
      <c r="Q40" s="434"/>
      <c r="R40" s="434"/>
      <c r="S40" s="434"/>
      <c r="T40" s="434"/>
      <c r="U40" s="435"/>
    </row>
    <row r="41" spans="1:21" outlineLevel="1">
      <c r="A41" s="154"/>
      <c r="B41" s="248"/>
      <c r="C41" s="248"/>
      <c r="D41" s="248"/>
      <c r="E41" s="248"/>
      <c r="F41" s="248"/>
      <c r="G41" s="248"/>
      <c r="I41" s="444"/>
      <c r="J41" s="445"/>
      <c r="K41" s="445"/>
      <c r="L41" s="445"/>
      <c r="M41" s="445"/>
      <c r="N41" s="446"/>
      <c r="P41" s="433"/>
      <c r="Q41" s="434"/>
      <c r="R41" s="434"/>
      <c r="S41" s="434"/>
      <c r="T41" s="434"/>
      <c r="U41" s="435"/>
    </row>
    <row r="42" spans="1:21" outlineLevel="1">
      <c r="A42" s="154"/>
      <c r="B42" s="248"/>
      <c r="C42" s="248"/>
      <c r="D42" s="248"/>
      <c r="E42" s="248"/>
      <c r="F42" s="248"/>
      <c r="G42" s="248"/>
      <c r="I42" s="444"/>
      <c r="J42" s="445"/>
      <c r="K42" s="445"/>
      <c r="L42" s="445"/>
      <c r="M42" s="445"/>
      <c r="N42" s="446"/>
      <c r="P42" s="433"/>
      <c r="Q42" s="434"/>
      <c r="R42" s="434"/>
      <c r="S42" s="434"/>
      <c r="T42" s="434"/>
      <c r="U42" s="435"/>
    </row>
    <row r="43" spans="1:21" outlineLevel="1">
      <c r="A43" s="154"/>
      <c r="B43" s="248"/>
      <c r="C43" s="248"/>
      <c r="D43" s="248"/>
      <c r="E43" s="248"/>
      <c r="F43" s="248"/>
      <c r="G43" s="248"/>
      <c r="I43" s="444"/>
      <c r="J43" s="445"/>
      <c r="K43" s="445"/>
      <c r="L43" s="445"/>
      <c r="M43" s="445"/>
      <c r="N43" s="446"/>
      <c r="P43" s="433"/>
      <c r="Q43" s="434"/>
      <c r="R43" s="434"/>
      <c r="S43" s="434"/>
      <c r="T43" s="434"/>
      <c r="U43" s="435"/>
    </row>
    <row r="44" spans="1:21" outlineLevel="1">
      <c r="A44" s="154"/>
      <c r="B44" s="248"/>
      <c r="C44" s="248"/>
      <c r="D44" s="248"/>
      <c r="E44" s="248"/>
      <c r="F44" s="248"/>
      <c r="G44" s="248"/>
      <c r="I44" s="444"/>
      <c r="J44" s="445"/>
      <c r="K44" s="445"/>
      <c r="L44" s="445"/>
      <c r="M44" s="445"/>
      <c r="N44" s="446"/>
      <c r="P44" s="433"/>
      <c r="Q44" s="434"/>
      <c r="R44" s="434"/>
      <c r="S44" s="434"/>
      <c r="T44" s="434"/>
      <c r="U44" s="435"/>
    </row>
    <row r="45" spans="1:21" outlineLevel="1">
      <c r="A45" s="154"/>
      <c r="B45" s="248"/>
      <c r="C45" s="248"/>
      <c r="D45" s="248"/>
      <c r="E45" s="248"/>
      <c r="F45" s="248"/>
      <c r="G45" s="248"/>
      <c r="I45" s="447"/>
      <c r="J45" s="448"/>
      <c r="K45" s="448"/>
      <c r="L45" s="448"/>
      <c r="M45" s="448"/>
      <c r="N45" s="449"/>
      <c r="P45" s="436"/>
      <c r="Q45" s="437"/>
      <c r="R45" s="437"/>
      <c r="S45" s="437"/>
      <c r="T45" s="437"/>
      <c r="U45" s="438"/>
    </row>
    <row r="46" spans="1:21" outlineLevel="1">
      <c r="A46" s="154"/>
      <c r="B46" s="248"/>
      <c r="C46" s="248"/>
      <c r="D46" s="248"/>
      <c r="E46" s="248"/>
      <c r="F46" s="248"/>
      <c r="G46" s="248"/>
    </row>
    <row r="47" spans="1:21">
      <c r="A47" s="154"/>
      <c r="B47" s="155"/>
    </row>
    <row r="48" spans="1:21" ht="15">
      <c r="A48" s="12" t="s">
        <v>371</v>
      </c>
    </row>
    <row r="49" spans="1:54" ht="15" outlineLevel="1">
      <c r="A49" s="12"/>
    </row>
    <row r="50" spans="1:54" ht="14" outlineLevel="1" thickBot="1">
      <c r="A50" s="4" t="s">
        <v>372</v>
      </c>
    </row>
    <row r="51" spans="1:54" outlineLevel="2">
      <c r="B51" s="19"/>
      <c r="C51" s="19"/>
      <c r="D51" s="19"/>
      <c r="E51" s="474" t="s">
        <v>270</v>
      </c>
      <c r="F51" s="464"/>
      <c r="G51" s="464"/>
      <c r="H51" s="464"/>
      <c r="I51" s="464"/>
      <c r="J51" s="464" t="s">
        <v>271</v>
      </c>
      <c r="K51" s="464"/>
      <c r="L51" s="464"/>
      <c r="M51" s="464"/>
      <c r="N51" s="464"/>
      <c r="O51" s="464" t="s">
        <v>272</v>
      </c>
      <c r="P51" s="464"/>
      <c r="Q51" s="464"/>
      <c r="R51" s="464"/>
      <c r="S51" s="464"/>
      <c r="T51" s="464" t="s">
        <v>273</v>
      </c>
      <c r="U51" s="464"/>
      <c r="V51" s="464"/>
      <c r="W51" s="464"/>
      <c r="X51" s="464"/>
      <c r="Y51" s="464" t="s">
        <v>373</v>
      </c>
      <c r="Z51" s="464"/>
      <c r="AA51" s="464"/>
      <c r="AB51" s="464"/>
      <c r="AC51" s="464"/>
      <c r="AD51" s="464" t="s">
        <v>374</v>
      </c>
      <c r="AE51" s="464"/>
      <c r="AF51" s="464"/>
      <c r="AG51" s="464"/>
      <c r="AH51" s="464"/>
      <c r="AI51" s="464" t="s">
        <v>375</v>
      </c>
      <c r="AJ51" s="464"/>
      <c r="AK51" s="464"/>
      <c r="AL51" s="464"/>
      <c r="AM51" s="464"/>
      <c r="AN51" s="464" t="s">
        <v>376</v>
      </c>
      <c r="AO51" s="464"/>
      <c r="AP51" s="464"/>
      <c r="AQ51" s="464"/>
      <c r="AR51" s="464"/>
      <c r="AS51" s="464" t="s">
        <v>377</v>
      </c>
      <c r="AT51" s="464"/>
      <c r="AU51" s="464"/>
      <c r="AV51" s="464"/>
      <c r="AW51" s="464"/>
      <c r="AX51" s="464" t="s">
        <v>378</v>
      </c>
      <c r="AY51" s="464"/>
      <c r="AZ51" s="464"/>
      <c r="BA51" s="464"/>
      <c r="BB51" s="46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366</v>
      </c>
      <c r="C53" s="19" t="s">
        <v>379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1" t="s">
        <v>380</v>
      </c>
      <c r="B54" s="127"/>
      <c r="C54" s="127"/>
      <c r="D54" s="124" t="s">
        <v>381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52"/>
      <c r="B55" s="36"/>
      <c r="C55" s="121"/>
      <c r="D55" s="2" t="s">
        <v>381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2"/>
      <c r="B56" s="36"/>
      <c r="C56" s="121"/>
      <c r="D56" s="2" t="s">
        <v>381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2"/>
      <c r="B57" s="36"/>
      <c r="C57" s="121"/>
      <c r="D57" s="2" t="s">
        <v>381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2"/>
      <c r="B58" s="36"/>
      <c r="C58" s="121"/>
      <c r="D58" s="2" t="s">
        <v>381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2"/>
      <c r="B59" s="36"/>
      <c r="C59" s="121"/>
      <c r="D59" s="2" t="s">
        <v>381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2"/>
      <c r="B60" s="36"/>
      <c r="C60" s="121"/>
      <c r="D60" s="2" t="s">
        <v>381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2"/>
      <c r="B61" s="36"/>
      <c r="C61" s="121"/>
      <c r="D61" s="2" t="s">
        <v>381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2"/>
      <c r="B62" s="36"/>
      <c r="C62" s="121"/>
      <c r="D62" s="2" t="s">
        <v>381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2"/>
      <c r="B63" s="36"/>
      <c r="C63" s="121"/>
      <c r="D63" s="2" t="s">
        <v>381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3"/>
      <c r="B64" s="122" t="s">
        <v>382</v>
      </c>
      <c r="C64" s="296" t="s">
        <v>383</v>
      </c>
      <c r="D64" s="123" t="s">
        <v>381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9" t="s">
        <v>384</v>
      </c>
      <c r="B66" s="266"/>
      <c r="C66" s="267"/>
      <c r="D66" s="268" t="s">
        <v>381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0"/>
      <c r="B67" s="252"/>
      <c r="C67" s="267"/>
      <c r="D67" s="269" t="s">
        <v>381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0"/>
      <c r="B68" s="252"/>
      <c r="C68" s="267"/>
      <c r="D68" s="269" t="s">
        <v>381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0"/>
      <c r="B69" s="252"/>
      <c r="C69" s="267"/>
      <c r="D69" s="269" t="s">
        <v>381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0"/>
      <c r="B70" s="252"/>
      <c r="C70" s="267"/>
      <c r="D70" s="269" t="s">
        <v>381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1"/>
      <c r="B71" s="122" t="s">
        <v>385</v>
      </c>
      <c r="C71" s="123"/>
      <c r="D71" s="270" t="s">
        <v>381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9" t="s">
        <v>386</v>
      </c>
      <c r="B75" s="127" t="s">
        <v>387</v>
      </c>
      <c r="C75" s="274"/>
      <c r="D75" s="124" t="s">
        <v>381</v>
      </c>
      <c r="E75" s="275">
        <f>-E158*'Fixed Data'!$B$27/10^2</f>
        <v>-0.52480319019156196</v>
      </c>
      <c r="F75" s="275">
        <f>-F158*'Fixed Data'!$B$27/10^2</f>
        <v>-0.53971613135829921</v>
      </c>
      <c r="G75" s="275">
        <f>-G158*'Fixed Data'!$B$27/10^2</f>
        <v>-0.55510065639432893</v>
      </c>
      <c r="H75" s="275">
        <f>-H158*'Fixed Data'!$B$27/10^2</f>
        <v>-0.57097209508817148</v>
      </c>
      <c r="I75" s="275">
        <f>-I158*'Fixed Data'!$B$27/10^2</f>
        <v>-0.58734665111697215</v>
      </c>
      <c r="J75" s="275">
        <f>-J158*'Fixed Data'!$B$27/10^2</f>
        <v>-0.60424089192753894</v>
      </c>
      <c r="K75" s="275">
        <f>-K158*'Fixed Data'!$B$27/10^2</f>
        <v>-0.62167196713337236</v>
      </c>
      <c r="L75" s="275">
        <f>-L158*'Fixed Data'!$B$27/10^2</f>
        <v>-0.63965763142869669</v>
      </c>
      <c r="M75" s="275">
        <f>-M158*'Fixed Data'!$B$27/10^2</f>
        <v>-0.65820808336122272</v>
      </c>
      <c r="N75" s="275">
        <f>-N158*'Fixed Data'!$B$27/10^2</f>
        <v>-0.67734891422442578</v>
      </c>
      <c r="O75" s="275">
        <f>-O158*'Fixed Data'!$B$27/10^2</f>
        <v>-0.697101134158017</v>
      </c>
      <c r="P75" s="275">
        <f>-P158*'Fixed Data'!$B$27/10^2</f>
        <v>-0.71748515272866231</v>
      </c>
      <c r="Q75" s="275">
        <f>-Q158*'Fixed Data'!$B$27/10^2</f>
        <v>-0.73852211260182354</v>
      </c>
      <c r="R75" s="275">
        <f>-R158*'Fixed Data'!$B$27/10^2</f>
        <v>-0.76023300776469771</v>
      </c>
      <c r="S75" s="275">
        <f>-S158*'Fixed Data'!$B$27/10^2</f>
        <v>-0.7826412663509259</v>
      </c>
      <c r="T75" s="275">
        <f>-T158*'Fixed Data'!$B$27/10^2</f>
        <v>-0.80577055742957204</v>
      </c>
      <c r="U75" s="275">
        <f>-U158*'Fixed Data'!$B$27/10^2</f>
        <v>-0.82964526228291791</v>
      </c>
      <c r="V75" s="275">
        <f>-V158*'Fixed Data'!$B$27/10^2</f>
        <v>-0.85429065621616918</v>
      </c>
      <c r="W75" s="275">
        <f>-W158*'Fixed Data'!$B$27/10^2</f>
        <v>-0.87973294537016211</v>
      </c>
      <c r="X75" s="275">
        <f>-X158*'Fixed Data'!$B$27/10^2</f>
        <v>-0.90599930428535402</v>
      </c>
      <c r="Y75" s="275">
        <f>-Y158*'Fixed Data'!$B$27/10^2</f>
        <v>-0.9331179149683686</v>
      </c>
      <c r="Z75" s="275">
        <f>-Z158*'Fixed Data'!$B$27/10^2</f>
        <v>-0.96111801347134329</v>
      </c>
      <c r="AA75" s="275">
        <f>-AA158*'Fixed Data'!$B$27/10^2</f>
        <v>-0.99002992745591778</v>
      </c>
      <c r="AB75" s="275">
        <f>-AB158*'Fixed Data'!$B$27/10^2</f>
        <v>-1.0198851280315364</v>
      </c>
      <c r="AC75" s="275">
        <f>-AC158*'Fixed Data'!$B$27/10^2</f>
        <v>-10.507020223037737</v>
      </c>
      <c r="AD75" s="275">
        <f>-AD158*'Fixed Data'!$B$27/10^2</f>
        <v>-10.825430138239257</v>
      </c>
      <c r="AE75" s="275">
        <f>-AE158*'Fixed Data'!$B$27/10^2</f>
        <v>-11.154290430129418</v>
      </c>
      <c r="AF75" s="275">
        <f>-AF158*'Fixed Data'!$B$27/10^2</f>
        <v>-11.493966498648552</v>
      </c>
      <c r="AG75" s="275">
        <f>-AG158*'Fixed Data'!$B$27/10^2</f>
        <v>-11.844837830232628</v>
      </c>
      <c r="AH75" s="275">
        <f>-AH158*'Fixed Data'!$B$27/10^2</f>
        <v>-12.207298576298667</v>
      </c>
      <c r="AI75" s="275">
        <f>-AI158*'Fixed Data'!$B$27/10^2</f>
        <v>-12.581758214370948</v>
      </c>
      <c r="AJ75" s="275">
        <f>-AJ158*'Fixed Data'!$B$27/10^2</f>
        <v>-12.968642224232774</v>
      </c>
      <c r="AK75" s="275">
        <f>-AK158*'Fixed Data'!$B$27/10^2</f>
        <v>-13.368392764078294</v>
      </c>
      <c r="AL75" s="275">
        <f>-AL158*'Fixed Data'!$B$27/10^2</f>
        <v>-13.781469474381824</v>
      </c>
      <c r="AM75" s="275">
        <f>-AM158*'Fixed Data'!$B$27/10^2</f>
        <v>-14.201289085876825</v>
      </c>
      <c r="AN75" s="275">
        <f>-AN158*'Fixed Data'!$B$27/10^2</f>
        <v>-14.631992449794124</v>
      </c>
      <c r="AO75" s="275">
        <f>-AO158*'Fixed Data'!$B$27/10^2</f>
        <v>-15.076860517568711</v>
      </c>
      <c r="AP75" s="275">
        <f>-AP158*'Fixed Data'!$B$27/10^2</f>
        <v>-15.53639020066416</v>
      </c>
      <c r="AQ75" s="275">
        <f>-AQ158*'Fixed Data'!$B$27/10^2</f>
        <v>-16.011097590716489</v>
      </c>
      <c r="AR75" s="275">
        <f>-AR158*'Fixed Data'!$B$27/10^2</f>
        <v>-16.490046075258984</v>
      </c>
      <c r="AS75" s="275">
        <f>-AS158*'Fixed Data'!$B$27/10^2</f>
        <v>-16.959520831784502</v>
      </c>
      <c r="AT75" s="275">
        <f>-AT158*'Fixed Data'!$B$27/10^2</f>
        <v>-17.44352633820824</v>
      </c>
      <c r="AU75" s="275">
        <f>-AU158*'Fixed Data'!$B$27/10^2</f>
        <v>-17.942519868473262</v>
      </c>
      <c r="AV75" s="275">
        <f>-AV158*'Fixed Data'!$B$27/10^2</f>
        <v>-18.454105350992688</v>
      </c>
      <c r="AW75" s="275">
        <f>-AW158*'Fixed Data'!$B$27/10^2</f>
        <v>-18.975202275773395</v>
      </c>
      <c r="AX75" s="275">
        <f>-AX158*'Fixed Data'!$B$27/10^2</f>
        <v>-19.512170383812826</v>
      </c>
      <c r="AY75" s="275">
        <f>-AY158*'Fixed Data'!$B$27/10^2</f>
        <v>-20.029670827169156</v>
      </c>
      <c r="AZ75" s="275">
        <f>-AZ158*'Fixed Data'!$B$27/10^2</f>
        <v>-20.549877515477018</v>
      </c>
      <c r="BA75" s="275">
        <f>-BA158*'Fixed Data'!$B$27/10^2</f>
        <v>-21.085936154281562</v>
      </c>
      <c r="BB75" s="275">
        <f>-BB158*'Fixed Data'!$B$27/10^2</f>
        <v>-21.635978276151665</v>
      </c>
    </row>
    <row r="76" spans="1:54" ht="19.5" customHeight="1" outlineLevel="2">
      <c r="A76" s="460"/>
      <c r="B76" s="121"/>
      <c r="C76" s="272"/>
      <c r="D76" s="2" t="s">
        <v>381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1"/>
      <c r="B77" s="273" t="s">
        <v>388</v>
      </c>
      <c r="C77" s="271"/>
      <c r="D77" s="123" t="s">
        <v>381</v>
      </c>
      <c r="E77" s="23">
        <f t="shared" ref="E77:AJ77" si="5">SUM(E75:E76)</f>
        <v>-0.52480319019156196</v>
      </c>
      <c r="F77" s="23">
        <f t="shared" si="5"/>
        <v>-0.53971613135829921</v>
      </c>
      <c r="G77" s="23">
        <f t="shared" si="5"/>
        <v>-0.55510065639432893</v>
      </c>
      <c r="H77" s="23">
        <f t="shared" si="5"/>
        <v>-0.57097209508817148</v>
      </c>
      <c r="I77" s="23">
        <f t="shared" si="5"/>
        <v>-0.58734665111697215</v>
      </c>
      <c r="J77" s="23">
        <f t="shared" si="5"/>
        <v>-0.60424089192753894</v>
      </c>
      <c r="K77" s="23">
        <f t="shared" si="5"/>
        <v>-0.62167196713337236</v>
      </c>
      <c r="L77" s="23">
        <f t="shared" si="5"/>
        <v>-0.63965763142869669</v>
      </c>
      <c r="M77" s="23">
        <f t="shared" si="5"/>
        <v>-0.65820808336122272</v>
      </c>
      <c r="N77" s="23">
        <f t="shared" si="5"/>
        <v>-0.67734891422442578</v>
      </c>
      <c r="O77" s="23">
        <f t="shared" si="5"/>
        <v>-0.697101134158017</v>
      </c>
      <c r="P77" s="23">
        <f t="shared" si="5"/>
        <v>-0.71748515272866231</v>
      </c>
      <c r="Q77" s="23">
        <f t="shared" si="5"/>
        <v>-0.73852211260182354</v>
      </c>
      <c r="R77" s="23">
        <f t="shared" si="5"/>
        <v>-0.76023300776469771</v>
      </c>
      <c r="S77" s="23">
        <f t="shared" si="5"/>
        <v>-0.7826412663509259</v>
      </c>
      <c r="T77" s="23">
        <f t="shared" si="5"/>
        <v>-0.80577055742957204</v>
      </c>
      <c r="U77" s="23">
        <f t="shared" si="5"/>
        <v>-0.82964526228291791</v>
      </c>
      <c r="V77" s="23">
        <f t="shared" si="5"/>
        <v>-0.85429065621616918</v>
      </c>
      <c r="W77" s="23">
        <f t="shared" si="5"/>
        <v>-0.87973294537016211</v>
      </c>
      <c r="X77" s="23">
        <f t="shared" si="5"/>
        <v>-0.90599930428535402</v>
      </c>
      <c r="Y77" s="23">
        <f t="shared" si="5"/>
        <v>-0.9331179149683686</v>
      </c>
      <c r="Z77" s="23">
        <f t="shared" si="5"/>
        <v>-0.96111801347134329</v>
      </c>
      <c r="AA77" s="23">
        <f t="shared" si="5"/>
        <v>-0.99002992745591778</v>
      </c>
      <c r="AB77" s="23">
        <f t="shared" si="5"/>
        <v>-1.0198851280315364</v>
      </c>
      <c r="AC77" s="23">
        <f t="shared" si="5"/>
        <v>-10.507020223037737</v>
      </c>
      <c r="AD77" s="23">
        <f t="shared" si="5"/>
        <v>-10.825430138239257</v>
      </c>
      <c r="AE77" s="23">
        <f t="shared" si="5"/>
        <v>-11.154290430129418</v>
      </c>
      <c r="AF77" s="23">
        <f t="shared" si="5"/>
        <v>-11.493966498648552</v>
      </c>
      <c r="AG77" s="23">
        <f t="shared" si="5"/>
        <v>-11.844837830232628</v>
      </c>
      <c r="AH77" s="23">
        <f t="shared" si="5"/>
        <v>-12.207298576298667</v>
      </c>
      <c r="AI77" s="23">
        <f t="shared" si="5"/>
        <v>-12.581758214370948</v>
      </c>
      <c r="AJ77" s="23">
        <f t="shared" si="5"/>
        <v>-12.968642224232774</v>
      </c>
      <c r="AK77" s="23">
        <f t="shared" ref="AK77:BB77" si="6">SUM(AK75:AK76)</f>
        <v>-13.368392764078294</v>
      </c>
      <c r="AL77" s="23">
        <f t="shared" si="6"/>
        <v>-13.781469474381824</v>
      </c>
      <c r="AM77" s="23">
        <f t="shared" si="6"/>
        <v>-14.201289085876825</v>
      </c>
      <c r="AN77" s="23">
        <f t="shared" si="6"/>
        <v>-14.631992449794124</v>
      </c>
      <c r="AO77" s="23">
        <f t="shared" si="6"/>
        <v>-15.076860517568711</v>
      </c>
      <c r="AP77" s="23">
        <f t="shared" si="6"/>
        <v>-15.53639020066416</v>
      </c>
      <c r="AQ77" s="23">
        <f t="shared" si="6"/>
        <v>-16.011097590716489</v>
      </c>
      <c r="AR77" s="23">
        <f t="shared" si="6"/>
        <v>-16.490046075258984</v>
      </c>
      <c r="AS77" s="23">
        <f t="shared" si="6"/>
        <v>-16.959520831784502</v>
      </c>
      <c r="AT77" s="23">
        <f t="shared" si="6"/>
        <v>-17.44352633820824</v>
      </c>
      <c r="AU77" s="23">
        <f t="shared" si="6"/>
        <v>-17.942519868473262</v>
      </c>
      <c r="AV77" s="23">
        <f t="shared" si="6"/>
        <v>-18.454105350992688</v>
      </c>
      <c r="AW77" s="23">
        <f t="shared" si="6"/>
        <v>-18.975202275773395</v>
      </c>
      <c r="AX77" s="23">
        <f t="shared" si="6"/>
        <v>-19.512170383812826</v>
      </c>
      <c r="AY77" s="23">
        <f t="shared" si="6"/>
        <v>-20.029670827169156</v>
      </c>
      <c r="AZ77" s="23">
        <f t="shared" si="6"/>
        <v>-20.549877515477018</v>
      </c>
      <c r="BA77" s="23">
        <f t="shared" si="6"/>
        <v>-21.085936154281562</v>
      </c>
      <c r="BB77" s="255">
        <f t="shared" si="6"/>
        <v>-21.635978276151665</v>
      </c>
    </row>
    <row r="78" spans="1:54" outlineLevel="2">
      <c r="B78" s="19"/>
      <c r="C78" s="19"/>
      <c r="D78" s="19"/>
      <c r="E78" s="15"/>
    </row>
    <row r="79" spans="1:54" s="7" customFormat="1" ht="14" outlineLevel="1" thickBot="1">
      <c r="B79" s="125"/>
      <c r="C79" s="125"/>
      <c r="D79" s="125"/>
      <c r="E79" s="247"/>
    </row>
    <row r="80" spans="1:54" outlineLevel="1">
      <c r="A80" s="4" t="s">
        <v>389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390</v>
      </c>
      <c r="C81" s="6" t="s">
        <v>391</v>
      </c>
      <c r="D81" t="s">
        <v>392</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393</v>
      </c>
      <c r="C82" t="s">
        <v>394</v>
      </c>
      <c r="D82" t="s">
        <v>381</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395</v>
      </c>
      <c r="C83" t="s">
        <v>396</v>
      </c>
      <c r="D83" t="s">
        <v>381</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397</v>
      </c>
      <c r="C84" t="s">
        <v>398</v>
      </c>
      <c r="D84" t="s">
        <v>381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399</v>
      </c>
      <c r="C85" t="s">
        <v>400</v>
      </c>
      <c r="D85" t="s">
        <v>381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401</v>
      </c>
      <c r="C86" t="s">
        <v>402</v>
      </c>
      <c r="D86" t="s">
        <v>381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403</v>
      </c>
      <c r="C87" t="s">
        <v>404</v>
      </c>
      <c r="D87" t="s">
        <v>381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405</v>
      </c>
      <c r="C88" t="s">
        <v>406</v>
      </c>
      <c r="D88" t="s">
        <v>381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407</v>
      </c>
      <c r="C89" t="s">
        <v>408</v>
      </c>
      <c r="D89" t="s">
        <v>381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409</v>
      </c>
      <c r="C90" t="s">
        <v>410</v>
      </c>
      <c r="D90" t="s">
        <v>381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411</v>
      </c>
      <c r="C91" t="s">
        <v>412</v>
      </c>
      <c r="D91" t="s">
        <v>381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413</v>
      </c>
      <c r="C92" t="s">
        <v>414</v>
      </c>
      <c r="D92" t="s">
        <v>381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415</v>
      </c>
      <c r="C93" t="s">
        <v>416</v>
      </c>
      <c r="D93" t="s">
        <v>381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417</v>
      </c>
      <c r="C94" t="s">
        <v>418</v>
      </c>
      <c r="D94" t="s">
        <v>381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419</v>
      </c>
      <c r="C95" t="s">
        <v>420</v>
      </c>
      <c r="D95" t="s">
        <v>381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421</v>
      </c>
      <c r="C96" t="s">
        <v>422</v>
      </c>
      <c r="D96" t="s">
        <v>381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423</v>
      </c>
      <c r="C97" t="s">
        <v>424</v>
      </c>
      <c r="D97" t="s">
        <v>381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425</v>
      </c>
      <c r="C98" t="s">
        <v>426</v>
      </c>
      <c r="D98" t="s">
        <v>381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427</v>
      </c>
      <c r="C99" t="s">
        <v>428</v>
      </c>
      <c r="D99" t="s">
        <v>381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429</v>
      </c>
      <c r="C100" t="s">
        <v>430</v>
      </c>
      <c r="D100" t="s">
        <v>381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431</v>
      </c>
      <c r="C101" t="s">
        <v>432</v>
      </c>
      <c r="D101" t="s">
        <v>381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433</v>
      </c>
      <c r="C102" t="s">
        <v>434</v>
      </c>
      <c r="D102" t="s">
        <v>381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435</v>
      </c>
      <c r="C103" t="s">
        <v>436</v>
      </c>
      <c r="D103" t="s">
        <v>381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437</v>
      </c>
      <c r="C104" t="s">
        <v>438</v>
      </c>
      <c r="D104" t="s">
        <v>381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439</v>
      </c>
      <c r="C105" t="s">
        <v>440</v>
      </c>
      <c r="D105" t="s">
        <v>381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441</v>
      </c>
      <c r="C106" t="s">
        <v>442</v>
      </c>
      <c r="D106" t="s">
        <v>381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443</v>
      </c>
      <c r="C107" t="s">
        <v>444</v>
      </c>
      <c r="D107" t="s">
        <v>381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445</v>
      </c>
      <c r="C128" t="s">
        <v>446</v>
      </c>
      <c r="D128" t="s">
        <v>381</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447</v>
      </c>
      <c r="C129" t="s">
        <v>448</v>
      </c>
      <c r="D129" t="s">
        <v>381</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449</v>
      </c>
      <c r="C130" t="s">
        <v>450</v>
      </c>
      <c r="D130" t="s">
        <v>381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451</v>
      </c>
      <c r="C131" t="s">
        <v>452</v>
      </c>
      <c r="D131" t="s">
        <v>381</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453</v>
      </c>
      <c r="C132" t="s">
        <v>454</v>
      </c>
      <c r="D132" t="s">
        <v>381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455</v>
      </c>
      <c r="C133" s="7" t="s">
        <v>456</v>
      </c>
      <c r="D133" s="7" t="s">
        <v>381</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457</v>
      </c>
      <c r="C134" s="143"/>
      <c r="D134" s="243"/>
      <c r="E134" s="245">
        <f t="shared" ref="E134:AJ134" si="17">E83+E77+E71</f>
        <v>-0.52480319019156196</v>
      </c>
      <c r="F134" s="245">
        <f t="shared" si="17"/>
        <v>-0.53971613135829921</v>
      </c>
      <c r="G134" s="245">
        <f t="shared" si="17"/>
        <v>-0.55510065639432893</v>
      </c>
      <c r="H134" s="245">
        <f t="shared" si="17"/>
        <v>-0.57097209508817148</v>
      </c>
      <c r="I134" s="245">
        <f t="shared" si="17"/>
        <v>-0.58734665111697215</v>
      </c>
      <c r="J134" s="245">
        <f t="shared" si="17"/>
        <v>-0.60424089192753894</v>
      </c>
      <c r="K134" s="245">
        <f t="shared" si="17"/>
        <v>-0.62167196713337236</v>
      </c>
      <c r="L134" s="245">
        <f t="shared" si="17"/>
        <v>-0.63965763142869669</v>
      </c>
      <c r="M134" s="245">
        <f t="shared" si="17"/>
        <v>-0.65820808336122272</v>
      </c>
      <c r="N134" s="245">
        <f t="shared" si="17"/>
        <v>-0.67734891422442578</v>
      </c>
      <c r="O134" s="245">
        <f t="shared" si="17"/>
        <v>-0.697101134158017</v>
      </c>
      <c r="P134" s="245">
        <f t="shared" si="17"/>
        <v>-0.71748515272866231</v>
      </c>
      <c r="Q134" s="245">
        <f t="shared" si="17"/>
        <v>-0.73852211260182354</v>
      </c>
      <c r="R134" s="245">
        <f t="shared" si="17"/>
        <v>-0.76023300776469771</v>
      </c>
      <c r="S134" s="245">
        <f t="shared" si="17"/>
        <v>-0.7826412663509259</v>
      </c>
      <c r="T134" s="245">
        <f t="shared" si="17"/>
        <v>-0.80577055742957204</v>
      </c>
      <c r="U134" s="245">
        <f t="shared" si="17"/>
        <v>-0.82964526228291791</v>
      </c>
      <c r="V134" s="245">
        <f t="shared" si="17"/>
        <v>-0.85429065621616918</v>
      </c>
      <c r="W134" s="245">
        <f t="shared" si="17"/>
        <v>-0.87973294537016211</v>
      </c>
      <c r="X134" s="245">
        <f t="shared" si="17"/>
        <v>-0.90599930428535402</v>
      </c>
      <c r="Y134" s="245">
        <f t="shared" si="17"/>
        <v>-0.9331179149683686</v>
      </c>
      <c r="Z134" s="245">
        <f t="shared" si="17"/>
        <v>-0.96111801347134329</v>
      </c>
      <c r="AA134" s="245">
        <f t="shared" si="17"/>
        <v>-0.99002992745591778</v>
      </c>
      <c r="AB134" s="245">
        <f t="shared" si="17"/>
        <v>-1.0198851280315364</v>
      </c>
      <c r="AC134" s="245">
        <f t="shared" si="17"/>
        <v>-10.507020223037737</v>
      </c>
      <c r="AD134" s="245">
        <f t="shared" si="17"/>
        <v>-10.825430138239257</v>
      </c>
      <c r="AE134" s="245">
        <f t="shared" si="17"/>
        <v>-11.154290430129418</v>
      </c>
      <c r="AF134" s="245">
        <f t="shared" si="17"/>
        <v>-11.493966498648552</v>
      </c>
      <c r="AG134" s="245">
        <f t="shared" si="17"/>
        <v>-11.844837830232628</v>
      </c>
      <c r="AH134" s="245">
        <f t="shared" si="17"/>
        <v>-12.207298576298667</v>
      </c>
      <c r="AI134" s="245">
        <f t="shared" si="17"/>
        <v>-12.581758214370948</v>
      </c>
      <c r="AJ134" s="245">
        <f t="shared" si="17"/>
        <v>-12.968642224232774</v>
      </c>
      <c r="AK134" s="245">
        <f t="shared" ref="AK134:BB134" si="18">AK83+AK77+AK71</f>
        <v>-13.368392764078294</v>
      </c>
      <c r="AL134" s="245">
        <f t="shared" si="18"/>
        <v>-13.781469474381824</v>
      </c>
      <c r="AM134" s="245">
        <f t="shared" si="18"/>
        <v>-14.201289085876825</v>
      </c>
      <c r="AN134" s="245">
        <f t="shared" si="18"/>
        <v>-14.631992449794124</v>
      </c>
      <c r="AO134" s="245">
        <f t="shared" si="18"/>
        <v>-15.076860517568711</v>
      </c>
      <c r="AP134" s="245">
        <f t="shared" si="18"/>
        <v>-15.53639020066416</v>
      </c>
      <c r="AQ134" s="245">
        <f t="shared" si="18"/>
        <v>-16.011097590716489</v>
      </c>
      <c r="AR134" s="245">
        <f t="shared" si="18"/>
        <v>-16.490046075258984</v>
      </c>
      <c r="AS134" s="245">
        <f t="shared" si="18"/>
        <v>-16.959520831784502</v>
      </c>
      <c r="AT134" s="245">
        <f t="shared" si="18"/>
        <v>-17.44352633820824</v>
      </c>
      <c r="AU134" s="245">
        <f t="shared" si="18"/>
        <v>-17.942519868473262</v>
      </c>
      <c r="AV134" s="245">
        <f t="shared" si="18"/>
        <v>-18.454105350992688</v>
      </c>
      <c r="AW134" s="245">
        <f t="shared" si="18"/>
        <v>-18.975202275773395</v>
      </c>
      <c r="AX134" s="245">
        <f t="shared" si="18"/>
        <v>-19.512170383812826</v>
      </c>
      <c r="AY134" s="245">
        <f t="shared" si="18"/>
        <v>-20.029670827169156</v>
      </c>
      <c r="AZ134" s="245">
        <f t="shared" si="18"/>
        <v>-20.549877515477018</v>
      </c>
      <c r="BA134" s="245">
        <f t="shared" si="18"/>
        <v>-21.085936154281562</v>
      </c>
      <c r="BB134" s="245">
        <f t="shared" si="18"/>
        <v>-21.635978276151665</v>
      </c>
    </row>
    <row r="135" spans="1:54" ht="14" outlineLevel="2" thickBot="1">
      <c r="A135" s="138"/>
      <c r="B135" s="140" t="s">
        <v>458</v>
      </c>
      <c r="C135" s="141"/>
      <c r="D135" s="244"/>
      <c r="E135" s="245">
        <f>E133+E134</f>
        <v>-0.52480319019156196</v>
      </c>
      <c r="F135" s="245">
        <f t="shared" ref="F135:AW135" si="19">F133+F134</f>
        <v>-0.53971613135829921</v>
      </c>
      <c r="G135" s="245">
        <f t="shared" si="19"/>
        <v>-0.55510065639432893</v>
      </c>
      <c r="H135" s="245">
        <f t="shared" si="19"/>
        <v>-0.57097209508817148</v>
      </c>
      <c r="I135" s="245">
        <f t="shared" si="19"/>
        <v>-0.58734665111697215</v>
      </c>
      <c r="J135" s="245">
        <f t="shared" si="19"/>
        <v>-0.60424089192753894</v>
      </c>
      <c r="K135" s="245">
        <f t="shared" si="19"/>
        <v>-0.62167196713337236</v>
      </c>
      <c r="L135" s="245">
        <f t="shared" si="19"/>
        <v>-0.63965763142869669</v>
      </c>
      <c r="M135" s="245">
        <f t="shared" si="19"/>
        <v>-0.65820808336122272</v>
      </c>
      <c r="N135" s="245">
        <f t="shared" si="19"/>
        <v>-0.67734891422442578</v>
      </c>
      <c r="O135" s="245">
        <f t="shared" si="19"/>
        <v>-0.697101134158017</v>
      </c>
      <c r="P135" s="245">
        <f t="shared" si="19"/>
        <v>-0.71748515272866231</v>
      </c>
      <c r="Q135" s="245">
        <f t="shared" si="19"/>
        <v>-0.73852211260182354</v>
      </c>
      <c r="R135" s="245">
        <f t="shared" si="19"/>
        <v>-0.76023300776469771</v>
      </c>
      <c r="S135" s="245">
        <f t="shared" si="19"/>
        <v>-0.7826412663509259</v>
      </c>
      <c r="T135" s="245">
        <f t="shared" si="19"/>
        <v>-0.80577055742957204</v>
      </c>
      <c r="U135" s="245">
        <f t="shared" si="19"/>
        <v>-0.82964526228291791</v>
      </c>
      <c r="V135" s="245">
        <f t="shared" si="19"/>
        <v>-0.85429065621616918</v>
      </c>
      <c r="W135" s="245">
        <f t="shared" si="19"/>
        <v>-0.87973294537016211</v>
      </c>
      <c r="X135" s="245">
        <f t="shared" si="19"/>
        <v>-0.90599930428535402</v>
      </c>
      <c r="Y135" s="245">
        <f t="shared" si="19"/>
        <v>-0.9331179149683686</v>
      </c>
      <c r="Z135" s="245">
        <f t="shared" si="19"/>
        <v>-0.96111801347134329</v>
      </c>
      <c r="AA135" s="245">
        <f t="shared" si="19"/>
        <v>-0.99002992745591778</v>
      </c>
      <c r="AB135" s="245">
        <f t="shared" si="19"/>
        <v>-1.0198851280315364</v>
      </c>
      <c r="AC135" s="245">
        <f t="shared" si="19"/>
        <v>-10.507020223037737</v>
      </c>
      <c r="AD135" s="245">
        <f t="shared" si="19"/>
        <v>-10.825430138239257</v>
      </c>
      <c r="AE135" s="245">
        <f t="shared" si="19"/>
        <v>-11.154290430129418</v>
      </c>
      <c r="AF135" s="245">
        <f t="shared" si="19"/>
        <v>-11.493966498648552</v>
      </c>
      <c r="AG135" s="245">
        <f t="shared" si="19"/>
        <v>-11.844837830232628</v>
      </c>
      <c r="AH135" s="245">
        <f t="shared" si="19"/>
        <v>-12.207298576298667</v>
      </c>
      <c r="AI135" s="245">
        <f t="shared" si="19"/>
        <v>-12.581758214370948</v>
      </c>
      <c r="AJ135" s="245">
        <f t="shared" si="19"/>
        <v>-12.968642224232774</v>
      </c>
      <c r="AK135" s="245">
        <f t="shared" si="19"/>
        <v>-13.368392764078294</v>
      </c>
      <c r="AL135" s="245">
        <f t="shared" si="19"/>
        <v>-13.781469474381824</v>
      </c>
      <c r="AM135" s="245">
        <f t="shared" si="19"/>
        <v>-14.201289085876825</v>
      </c>
      <c r="AN135" s="245">
        <f t="shared" si="19"/>
        <v>-14.631992449794124</v>
      </c>
      <c r="AO135" s="245">
        <f t="shared" si="19"/>
        <v>-15.076860517568711</v>
      </c>
      <c r="AP135" s="245">
        <f t="shared" si="19"/>
        <v>-15.53639020066416</v>
      </c>
      <c r="AQ135" s="245">
        <f t="shared" si="19"/>
        <v>-16.011097590716489</v>
      </c>
      <c r="AR135" s="245">
        <f t="shared" si="19"/>
        <v>-16.490046075258984</v>
      </c>
      <c r="AS135" s="245">
        <f t="shared" si="19"/>
        <v>-16.959520831784502</v>
      </c>
      <c r="AT135" s="245">
        <f t="shared" si="19"/>
        <v>-17.44352633820824</v>
      </c>
      <c r="AU135" s="245">
        <f t="shared" si="19"/>
        <v>-17.942519868473262</v>
      </c>
      <c r="AV135" s="245">
        <f t="shared" si="19"/>
        <v>-18.454105350992688</v>
      </c>
      <c r="AW135" s="245">
        <f t="shared" si="19"/>
        <v>-18.975202275773395</v>
      </c>
      <c r="AX135" s="245">
        <f>AX133+AX134</f>
        <v>-19.512170383812826</v>
      </c>
      <c r="AY135" s="245">
        <f>AY133+AY134</f>
        <v>-20.029670827169156</v>
      </c>
      <c r="AZ135" s="245">
        <f>AZ133+AZ134</f>
        <v>-20.549877515477018</v>
      </c>
      <c r="BA135" s="245">
        <f>BA133+BA134</f>
        <v>-21.085936154281562</v>
      </c>
      <c r="BB135" s="245">
        <f>BB133+BB134</f>
        <v>-21.635978276151665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459</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461</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4" t="s">
        <v>462</v>
      </c>
      <c r="B143" s="135" t="s">
        <v>282</v>
      </c>
      <c r="C143" s="135" t="s">
        <v>387</v>
      </c>
      <c r="D143" s="135" t="s">
        <v>381</v>
      </c>
      <c r="E143" s="21">
        <f>-(E$158*'Fixed Data'!$B$25*'Fixed Data'!E$47*'Fixed Data'!$B$24*'Fixed Data'!$B$23+E$158*'Fixed Data'!$B$26)*'Fixed Data'!L42/10^6</f>
        <v>-3.1291899988538172</v>
      </c>
      <c r="F143" s="21">
        <f>-(F$158*'Fixed Data'!$B$25*'Fixed Data'!F$47*'Fixed Data'!$B$24*'Fixed Data'!$B$23+F$158*'Fixed Data'!$B$26)*'Fixed Data'!M42/10^6</f>
        <v>-3.2753716004114071</v>
      </c>
      <c r="G143" s="21">
        <f>-(G$158*'Fixed Data'!$B$25*'Fixed Data'!G$47*'Fixed Data'!$B$24*'Fixed Data'!$B$23+G$158*'Fixed Data'!$B$26)*'Fixed Data'!N42/10^6</f>
        <v>-3.4158507451210887</v>
      </c>
      <c r="H143" s="21">
        <f>-(H$158*'Fixed Data'!$B$25*'Fixed Data'!H$47*'Fixed Data'!$B$24*'Fixed Data'!$B$23+H$158*'Fixed Data'!$B$26)*'Fixed Data'!O42/10^6</f>
        <v>-3.5619790541508869</v>
      </c>
      <c r="I143" s="21">
        <f>-(I$158*'Fixed Data'!$B$25*'Fixed Data'!I$47*'Fixed Data'!$B$24*'Fixed Data'!$B$23+I$158*'Fixed Data'!$B$26)*'Fixed Data'!P42/10^6</f>
        <v>-3.7264460017617012</v>
      </c>
      <c r="J143" s="21">
        <f>-(J$158*'Fixed Data'!$B$25*'Fixed Data'!J$47*'Fixed Data'!$B$24*'Fixed Data'!$B$23+J$158*'Fixed Data'!$B$26)*'Fixed Data'!Q42/10^6</f>
        <v>-3.8977397991597726</v>
      </c>
      <c r="K143" s="21">
        <f>-(K$158*'Fixed Data'!$B$25*'Fixed Data'!K$47*'Fixed Data'!$B$24*'Fixed Data'!$B$23+K$158*'Fixed Data'!$B$26)*'Fixed Data'!R42/10^6</f>
        <v>-4.0629469152101407</v>
      </c>
      <c r="L143" s="21">
        <f>-(L$158*'Fixed Data'!$B$25*'Fixed Data'!L$47*'Fixed Data'!$B$24*'Fixed Data'!$B$23+L$158*'Fixed Data'!$B$26)*'Fixed Data'!S42/10^6</f>
        <v>-4.248357645085667</v>
      </c>
      <c r="M143" s="21">
        <f>-(M$158*'Fixed Data'!$B$25*'Fixed Data'!M$47*'Fixed Data'!$B$24*'Fixed Data'!$B$23+M$158*'Fixed Data'!$B$26)*'Fixed Data'!T42/10^6</f>
        <v>-4.4413958122183939</v>
      </c>
      <c r="N143" s="21">
        <f>-(N$158*'Fixed Data'!$B$25*'Fixed Data'!N$47*'Fixed Data'!$B$24*'Fixed Data'!$B$23+N$158*'Fixed Data'!$B$26)*'Fixed Data'!U42/10^6</f>
        <v>-4.6280437727516057</v>
      </c>
      <c r="O143" s="21">
        <f>-(O$158*'Fixed Data'!$B$25*'Fixed Data'!O$47*'Fixed Data'!$B$24*'Fixed Data'!$B$23+O$158*'Fixed Data'!$B$26)*'Fixed Data'!V42/10^6</f>
        <v>-4.8369621527978808</v>
      </c>
      <c r="P143" s="21">
        <f>-(P$158*'Fixed Data'!$B$25*'Fixed Data'!P$47*'Fixed Data'!$B$24*'Fixed Data'!$B$23+P$158*'Fixed Data'!$B$26)*'Fixed Data'!W42/10^6</f>
        <v>-5.0545226775667542</v>
      </c>
      <c r="Q143" s="21">
        <f>-(Q$158*'Fixed Data'!$B$25*'Fixed Data'!Q$47*'Fixed Data'!$B$24*'Fixed Data'!$B$23+Q$158*'Fixed Data'!$B$26)*'Fixed Data'!X42/10^6</f>
        <v>-5.2810776295578288</v>
      </c>
      <c r="R143" s="21">
        <f>-(R$158*'Fixed Data'!$B$25*'Fixed Data'!R$47*'Fixed Data'!$B$24*'Fixed Data'!$B$23+R$158*'Fixed Data'!$B$26)*'Fixed Data'!Y42/10^6</f>
        <v>-5.5331187264054424</v>
      </c>
      <c r="S143" s="21">
        <f>-(S$158*'Fixed Data'!$B$25*'Fixed Data'!S$47*'Fixed Data'!$B$24*'Fixed Data'!$B$23+S$158*'Fixed Data'!$B$26)*'Fixed Data'!Z42/10^6</f>
        <v>-5.7792453790828606</v>
      </c>
      <c r="T143" s="21">
        <f>-(T$158*'Fixed Data'!$B$25*'Fixed Data'!T$47*'Fixed Data'!$B$24*'Fixed Data'!$B$23+T$158*'Fixed Data'!$B$26)*'Fixed Data'!AA42/10^6</f>
        <v>-6.0355276938939069</v>
      </c>
      <c r="U143" s="21">
        <f>-(U$158*'Fixed Data'!$B$25*'Fixed Data'!U$47*'Fixed Data'!$B$24*'Fixed Data'!$B$23+U$158*'Fixed Data'!$B$26)*'Fixed Data'!AB42/10^6</f>
        <v>-6.3023803787303825</v>
      </c>
      <c r="V143" s="21">
        <f>-(V$158*'Fixed Data'!$B$25*'Fixed Data'!V$47*'Fixed Data'!$B$24*'Fixed Data'!$B$23+V$158*'Fixed Data'!$B$26)*'Fixed Data'!AC42/10^6</f>
        <v>-6.5983627449680498</v>
      </c>
      <c r="W143" s="21">
        <f>-(W$158*'Fixed Data'!$B$25*'Fixed Data'!W$47*'Fixed Data'!$B$24*'Fixed Data'!$B$23+W$158*'Fixed Data'!$B$26)*'Fixed Data'!AD42/10^6</f>
        <v>-6.8882098536696823</v>
      </c>
      <c r="X143" s="21">
        <f>-(X$158*'Fixed Data'!$B$25*'Fixed Data'!X$47*'Fixed Data'!$B$24*'Fixed Data'!$B$23+X$158*'Fixed Data'!$B$26)*'Fixed Data'!AE42/10^6</f>
        <v>-7.2092200049505912</v>
      </c>
      <c r="Y143" s="21">
        <f>-(Y$158*'Fixed Data'!$B$25*'Fixed Data'!Y$47*'Fixed Data'!$B$24*'Fixed Data'!$B$23+Y$158*'Fixed Data'!$B$26)*'Fixed Data'!AF42/10^6</f>
        <v>-7.5240083943982565</v>
      </c>
      <c r="Z143" s="21">
        <f>-(Z$158*'Fixed Data'!$B$25*'Fixed Data'!Z$47*'Fixed Data'!$B$24*'Fixed Data'!$B$23+Z$158*'Fixed Data'!$B$26)*'Fixed Data'!AG42/10^6</f>
        <v>-7.872146521808828</v>
      </c>
      <c r="AA143" s="21">
        <f>-(AA$158*'Fixed Data'!$B$25*'Fixed Data'!AA$47*'Fixed Data'!$B$24*'Fixed Data'!$B$23+AA$158*'Fixed Data'!$B$26)*'Fixed Data'!AH42/10^6</f>
        <v>-8.2349987443453632</v>
      </c>
      <c r="AB143" s="21">
        <f>-(AB$158*'Fixed Data'!$B$25*'Fixed Data'!AB$47*'Fixed Data'!$B$24*'Fixed Data'!$B$23+AB$158*'Fixed Data'!$B$26)*'Fixed Data'!AI42/10^6</f>
        <v>-8.6131791072411357</v>
      </c>
      <c r="AC143" s="21">
        <f>-(AC$158*'Fixed Data'!$B$25*'Fixed Data'!AC$47*'Fixed Data'!$B$24*'Fixed Data'!$B$23+AC$158*'Fixed Data'!$B$26)*'Fixed Data'!AJ42/10^6</f>
        <v>-90.021096762503163</v>
      </c>
      <c r="AD143" s="21">
        <f>-(AD$158*'Fixed Data'!$B$25*'Fixed Data'!AD$47*'Fixed Data'!$B$24*'Fixed Data'!$B$23+AD$158*'Fixed Data'!$B$26)*'Fixed Data'!AK42/10^6</f>
        <v>-94.087066732110316</v>
      </c>
      <c r="AE143" s="21">
        <f>-(AE$158*'Fixed Data'!$B$25*'Fixed Data'!AE$47*'Fixed Data'!$B$24*'Fixed Data'!$B$23+AE$158*'Fixed Data'!$B$26)*'Fixed Data'!AL42/10^6</f>
        <v>-98.347101565492224</v>
      </c>
      <c r="AF143" s="21">
        <f>-(AF$158*'Fixed Data'!$B$25*'Fixed Data'!AF$47*'Fixed Data'!$B$24*'Fixed Data'!$B$23+AF$158*'Fixed Data'!$B$26)*'Fixed Data'!AM42/10^6</f>
        <v>-102.77856116334577</v>
      </c>
      <c r="AG143" s="21">
        <f>-(AG$158*'Fixed Data'!$B$25*'Fixed Data'!AG$47*'Fixed Data'!$B$24*'Fixed Data'!$B$23+AG$158*'Fixed Data'!$B$26)*'Fixed Data'!AN42/10^6</f>
        <v>-107.39120264271118</v>
      </c>
      <c r="AH143" s="21">
        <f>-(AH$158*'Fixed Data'!$B$25*'Fixed Data'!AH$47*'Fixed Data'!$B$24*'Fixed Data'!$B$23+AH$158*'Fixed Data'!$B$26)*'Fixed Data'!AO42/10^6</f>
        <v>-112.19628066512122</v>
      </c>
      <c r="AI143" s="21">
        <f>-(AI$158*'Fixed Data'!$B$25*'Fixed Data'!AI$47*'Fixed Data'!$B$24*'Fixed Data'!$B$23+AI$158*'Fixed Data'!$B$26)*'Fixed Data'!AP42/10^6</f>
        <v>-117.20761538113804</v>
      </c>
      <c r="AJ143" s="21">
        <f>-(AJ$158*'Fixed Data'!$B$25*'Fixed Data'!AJ$47*'Fixed Data'!$B$24*'Fixed Data'!$B$23+AJ$158*'Fixed Data'!$B$26)*'Fixed Data'!AQ42/10^6</f>
        <v>-122.43028519538935</v>
      </c>
      <c r="AK143" s="21">
        <f>-(AK$158*'Fixed Data'!$B$25*'Fixed Data'!AK$47*'Fixed Data'!$B$24*'Fixed Data'!$B$23+AK$158*'Fixed Data'!$B$26)*'Fixed Data'!AR42/10^6</f>
        <v>-127.87064244599212</v>
      </c>
      <c r="AL143" s="21">
        <f>-(AL$158*'Fixed Data'!$B$25*'Fixed Data'!AL$47*'Fixed Data'!$B$24*'Fixed Data'!$B$23+AL$158*'Fixed Data'!$B$26)*'Fixed Data'!AS42/10^6</f>
        <v>-133.53961082445878</v>
      </c>
      <c r="AM143" s="21">
        <f>-(AM$158*'Fixed Data'!$B$25*'Fixed Data'!AM$47*'Fixed Data'!$B$24*'Fixed Data'!$B$23+AM$158*'Fixed Data'!$B$26)*'Fixed Data'!AT42/10^6</f>
        <v>-139.37826504464371</v>
      </c>
      <c r="AN143" s="21">
        <f>-(AN$158*'Fixed Data'!$B$25*'Fixed Data'!AN$47*'Fixed Data'!$B$24*'Fixed Data'!$B$23+AN$158*'Fixed Data'!$B$26)*'Fixed Data'!AU42/10^6</f>
        <v>-145.43013713452896</v>
      </c>
      <c r="AO143" s="21">
        <f>-(AO$158*'Fixed Data'!$B$25*'Fixed Data'!AO$47*'Fixed Data'!$B$24*'Fixed Data'!$B$23+AO$158*'Fixed Data'!$B$26)*'Fixed Data'!AV42/10^6</f>
        <v>-151.73171195794885</v>
      </c>
      <c r="AP143" s="21">
        <f>-(AP$158*'Fixed Data'!$B$25*'Fixed Data'!AP$47*'Fixed Data'!$B$24*'Fixed Data'!$B$23+AP$158*'Fixed Data'!$B$26)*'Fixed Data'!AW42/10^6</f>
        <v>-158.29343157719106</v>
      </c>
      <c r="AQ143" s="21">
        <f>-(AQ$158*'Fixed Data'!$B$25*'Fixed Data'!AQ$47*'Fixed Data'!$B$24*'Fixed Data'!$B$23+AQ$158*'Fixed Data'!$B$26)*'Fixed Data'!AX42/10^6</f>
        <v>-165.12638254373647</v>
      </c>
      <c r="AR143" s="21">
        <f>-(AR$158*'Fixed Data'!$B$25*'Fixed Data'!AR$47*'Fixed Data'!$B$24*'Fixed Data'!$B$23+AR$158*'Fixed Data'!$B$26)*'Fixed Data'!AY42/10^6</f>
        <v>-172.1220555411108</v>
      </c>
      <c r="AS143" s="21">
        <f>-(AS$158*'Fixed Data'!$B$25*'Fixed Data'!AS$47*'Fixed Data'!$B$24*'Fixed Data'!$B$23+AS$158*'Fixed Data'!$B$26)*'Fixed Data'!AZ42/10^6</f>
        <v>-179.13707798571554</v>
      </c>
      <c r="AT143" s="21">
        <f>-(AT$158*'Fixed Data'!$B$25*'Fixed Data'!AT$47*'Fixed Data'!$B$24*'Fixed Data'!$B$23+AT$158*'Fixed Data'!$B$26)*'Fixed Data'!BA42/10^6</f>
        <v>-186.42442715322062</v>
      </c>
      <c r="AU143" s="21">
        <f>-(AU$158*'Fixed Data'!$B$25*'Fixed Data'!AU$47*'Fixed Data'!$B$24*'Fixed Data'!$B$23+AU$158*'Fixed Data'!$B$26)*'Fixed Data'!BB42/10^6</f>
        <v>-193.99453293457015</v>
      </c>
      <c r="AV143" s="21">
        <f>-(AV$158*'Fixed Data'!$B$25*'Fixed Data'!AV$47*'Fixed Data'!$B$24*'Fixed Data'!$B$23+AV$158*'Fixed Data'!$B$26)*'Fixed Data'!BC42/10^6</f>
        <v>-201.82681038031808</v>
      </c>
      <c r="AW143" s="21">
        <f>-(AW$158*'Fixed Data'!$B$25*'Fixed Data'!AW$47*'Fixed Data'!$B$24*'Fixed Data'!$B$23+AW$158*'Fixed Data'!$B$26)*'Fixed Data'!BD42/10^6</f>
        <v>-209.89187356455807</v>
      </c>
      <c r="AX143" s="21">
        <f>-(AX$158*'Fixed Data'!$B$25*'Fixed Data'!AX$47*'Fixed Data'!$B$24*'Fixed Data'!$B$23+AX$158*'Fixed Data'!$B$26)*'Fixed Data'!BE42/10^6</f>
        <v>-218.26441386483481</v>
      </c>
      <c r="AY143" s="21">
        <f>-(AY$158*'Fixed Data'!$B$25*'Fixed Data'!AY$47*'Fixed Data'!$B$24*'Fixed Data'!$B$23+AY$158*'Fixed Data'!$B$26)*'Fixed Data'!BF42/10^6</f>
        <v>-226.55066597828051</v>
      </c>
      <c r="AZ143" s="21">
        <f>-(AZ$158*'Fixed Data'!$B$25*'Fixed Data'!AZ$47*'Fixed Data'!$B$24*'Fixed Data'!$B$23+AZ$158*'Fixed Data'!$B$26)*'Fixed Data'!BG42/10^6</f>
        <v>-234.99692128316556</v>
      </c>
      <c r="BA143" s="21">
        <f>-(BA$158*'Fixed Data'!$B$25*'Fixed Data'!BA$47*'Fixed Data'!$B$24*'Fixed Data'!$B$23+BA$158*'Fixed Data'!$B$26)*'Fixed Data'!BH42/10^6</f>
        <v>-243.75615535059347</v>
      </c>
      <c r="BB143" s="21">
        <f>-(BB$158*'Fixed Data'!$B$25*'Fixed Data'!BB$47*'Fixed Data'!$B$24*'Fixed Data'!$B$23+BB$158*'Fixed Data'!$B$26)*'Fixed Data'!BI42/10^6</f>
        <v>-252.81246256912038</v>
      </c>
    </row>
    <row r="144" spans="1:54" outlineLevel="2">
      <c r="A144" s="455"/>
      <c r="B144" s="135" t="s">
        <v>282</v>
      </c>
      <c r="C144" s="135"/>
      <c r="D144" s="135" t="s">
        <v>381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5"/>
      <c r="B145" s="135" t="s">
        <v>282</v>
      </c>
      <c r="C145" s="135"/>
      <c r="D145" s="135" t="s">
        <v>381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5"/>
      <c r="B146" s="135" t="s">
        <v>285</v>
      </c>
      <c r="C146" s="135" t="s">
        <v>463</v>
      </c>
      <c r="D146" s="135" t="s">
        <v>381</v>
      </c>
      <c r="E146" s="21">
        <f>-E$161*'Fixed Data'!$B$20*'Fixed Data'!$B$22</f>
        <v>-0.63272141034042861</v>
      </c>
      <c r="F146" s="21">
        <f>-F$161*'Fixed Data'!$B$20*'Fixed Data'!$B$22</f>
        <v>-0.64958206099321891</v>
      </c>
      <c r="G146" s="21">
        <f>-G$161*'Fixed Data'!$B$20*'Fixed Data'!$B$22</f>
        <v>-0.66702165617913745</v>
      </c>
      <c r="H146" s="21">
        <f>-H$161*'Fixed Data'!$B$20*'Fixed Data'!$B$22</f>
        <v>-0.6850396806635356</v>
      </c>
      <c r="I146" s="21">
        <f>-I$161*'Fixed Data'!$B$20*'Fixed Data'!$B$22</f>
        <v>-0.70369240703065783</v>
      </c>
      <c r="J146" s="21">
        <f>-J$161*'Fixed Data'!$B$20*'Fixed Data'!$B$22</f>
        <v>-0.72300420811953992</v>
      </c>
      <c r="K146" s="21">
        <f>-K$161*'Fixed Data'!$B$20*'Fixed Data'!$B$22</f>
        <v>-0.74300042003399625</v>
      </c>
      <c r="L146" s="21">
        <f>-L$161*'Fixed Data'!$B$20*'Fixed Data'!$B$22</f>
        <v>-0.76370752135467046</v>
      </c>
      <c r="M146" s="21">
        <f>-M$161*'Fixed Data'!$B$20*'Fixed Data'!$B$22</f>
        <v>-0.78378666364606675</v>
      </c>
      <c r="N146" s="21">
        <f>-N$161*'Fixed Data'!$B$20*'Fixed Data'!$B$22</f>
        <v>-0.80436099123791194</v>
      </c>
      <c r="O146" s="21">
        <f>-O$161*'Fixed Data'!$B$20*'Fixed Data'!$B$22</f>
        <v>-0.82567678629230223</v>
      </c>
      <c r="P146" s="21">
        <f>-P$161*'Fixed Data'!$B$20*'Fixed Data'!$B$22</f>
        <v>-0.8477635291917478</v>
      </c>
      <c r="Q146" s="21">
        <f>-Q$161*'Fixed Data'!$B$20*'Fixed Data'!$B$22</f>
        <v>-0.87065197720462739</v>
      </c>
      <c r="R146" s="21">
        <f>-R$161*'Fixed Data'!$B$20*'Fixed Data'!$B$22</f>
        <v>-0.8942218342412146</v>
      </c>
      <c r="S146" s="21">
        <f>-S$161*'Fixed Data'!$B$20*'Fixed Data'!$B$22</f>
        <v>-0.9186288355744664</v>
      </c>
      <c r="T146" s="21">
        <f>-T$161*'Fixed Data'!$B$20*'Fixed Data'!$B$22</f>
        <v>-0.94393225559049432</v>
      </c>
      <c r="U146" s="21">
        <f>-U$161*'Fixed Data'!$B$20*'Fixed Data'!$B$22</f>
        <v>-0.97016865354785164</v>
      </c>
      <c r="V146" s="21">
        <f>-V$161*'Fixed Data'!$B$20*'Fixed Data'!$B$22</f>
        <v>-0.99737620161355844</v>
      </c>
      <c r="W146" s="21">
        <f>-W$161*'Fixed Data'!$B$20*'Fixed Data'!$B$22</f>
        <v>-1.025594908878164</v>
      </c>
      <c r="X146" s="21">
        <f>-X$161*'Fixed Data'!$B$20*'Fixed Data'!$B$22</f>
        <v>-1.0548665989542421</v>
      </c>
      <c r="Y146" s="21">
        <f>-Y$161*'Fixed Data'!$B$20*'Fixed Data'!$B$22</f>
        <v>-1.0852350443854288</v>
      </c>
      <c r="Z146" s="21">
        <f>-Z$161*'Fixed Data'!$B$20*'Fixed Data'!$B$22</f>
        <v>-1.1167461010554613</v>
      </c>
      <c r="AA146" s="21">
        <f>-AA$161*'Fixed Data'!$B$20*'Fixed Data'!$B$22</f>
        <v>-1.1494477529911922</v>
      </c>
      <c r="AB146" s="21">
        <f>-AB$161*'Fixed Data'!$B$20*'Fixed Data'!$B$22</f>
        <v>-1.183390246771626</v>
      </c>
      <c r="AC146" s="21">
        <f>-AC$161*'Fixed Data'!$B$20*'Fixed Data'!$B$22</f>
        <v>-2.5772193492322133</v>
      </c>
      <c r="AD146" s="21">
        <f>-AD$161*'Fixed Data'!$B$20*'Fixed Data'!$B$22</f>
        <v>-2.6143748910851814</v>
      </c>
      <c r="AE146" s="21">
        <f>-AE$161*'Fixed Data'!$B$20*'Fixed Data'!$B$22</f>
        <v>-2.6529658542680239</v>
      </c>
      <c r="AF146" s="21">
        <f>-AF$161*'Fixed Data'!$B$20*'Fixed Data'!$B$22</f>
        <v>-2.6930542909536532</v>
      </c>
      <c r="AG146" s="21">
        <f>-AG$161*'Fixed Data'!$B$20*'Fixed Data'!$B$22</f>
        <v>-2.7347052999198618</v>
      </c>
      <c r="AH146" s="21">
        <f>-AH$161*'Fixed Data'!$B$20*'Fixed Data'!$B$22</f>
        <v>-2.7779870937538416</v>
      </c>
      <c r="AI146" s="21">
        <f>-AI$161*'Fixed Data'!$B$20*'Fixed Data'!$B$22</f>
        <v>-2.8229713124732729</v>
      </c>
      <c r="AJ146" s="21">
        <f>-AJ$161*'Fixed Data'!$B$20*'Fixed Data'!$B$22</f>
        <v>-2.8697330235263263</v>
      </c>
      <c r="AK146" s="21">
        <f>-AK$161*'Fixed Data'!$B$20*'Fixed Data'!$B$22</f>
        <v>-2.9183510802157651</v>
      </c>
      <c r="AL146" s="21">
        <f>-AL$161*'Fixed Data'!$B$20*'Fixed Data'!$B$22</f>
        <v>-2.9689082113049707</v>
      </c>
      <c r="AM146" s="21">
        <f>-AM$161*'Fixed Data'!$B$20*'Fixed Data'!$B$22</f>
        <v>-3.0193387514811327</v>
      </c>
      <c r="AN146" s="21">
        <f>-AN$161*'Fixed Data'!$B$20*'Fixed Data'!$B$22</f>
        <v>-3.0708447431797525</v>
      </c>
      <c r="AO146" s="21">
        <f>-AO$161*'Fixed Data'!$B$20*'Fixed Data'!$B$22</f>
        <v>-3.1243646303097394</v>
      </c>
      <c r="AP146" s="21">
        <f>-AP$161*'Fixed Data'!$B$20*'Fixed Data'!$B$22</f>
        <v>-3.1799866300035582</v>
      </c>
      <c r="AQ146" s="21">
        <f>-AQ$161*'Fixed Data'!$B$20*'Fixed Data'!$B$22</f>
        <v>-3.2378033276874376</v>
      </c>
      <c r="AR146" s="21">
        <f>-AR$161*'Fixed Data'!$B$20*'Fixed Data'!$B$22</f>
        <v>-3.2934784189515831</v>
      </c>
      <c r="AS146" s="21">
        <f>-AS$161*'Fixed Data'!$B$20*'Fixed Data'!$B$22</f>
        <v>-3.341598758970342</v>
      </c>
      <c r="AT146" s="21">
        <f>-AT$161*'Fixed Data'!$B$20*'Fixed Data'!$B$22</f>
        <v>-3.3913236292912927</v>
      </c>
      <c r="AU146" s="21">
        <f>-AU$161*'Fixed Data'!$B$20*'Fixed Data'!$B$22</f>
        <v>-3.4427095265137453</v>
      </c>
      <c r="AV146" s="21">
        <f>-AV$161*'Fixed Data'!$B$20*'Fixed Data'!$B$22</f>
        <v>-3.4947570970327071</v>
      </c>
      <c r="AW146" s="21">
        <f>-AW$161*'Fixed Data'!$B$20*'Fixed Data'!$B$22</f>
        <v>-3.5462111620393371</v>
      </c>
      <c r="AX146" s="21">
        <f>-AX$161*'Fixed Data'!$B$20*'Fixed Data'!$B$22</f>
        <v>-3.5992951606564927</v>
      </c>
      <c r="AY146" s="21">
        <f>-AY$161*'Fixed Data'!$B$20*'Fixed Data'!$B$22</f>
        <v>-3.6517562853863388</v>
      </c>
      <c r="AZ146" s="21">
        <f>-AZ$161*'Fixed Data'!$B$20*'Fixed Data'!$B$22</f>
        <v>-3.7050433984626285</v>
      </c>
      <c r="BA146" s="21">
        <f>-BA$161*'Fixed Data'!$B$20*'Fixed Data'!$B$22</f>
        <v>-3.760025207904639</v>
      </c>
      <c r="BB146" s="21">
        <f>-BB$161*'Fixed Data'!$B$20*'Fixed Data'!$B$22</f>
        <v>-3.8158229320457258</v>
      </c>
    </row>
    <row r="147" spans="1:54" outlineLevel="2">
      <c r="A147" s="455"/>
      <c r="B147" s="135" t="s">
        <v>285</v>
      </c>
      <c r="C147" s="135" t="s">
        <v>464</v>
      </c>
      <c r="D147" s="135" t="s">
        <v>381</v>
      </c>
      <c r="E147" s="21">
        <f>-E$162*'Fixed Data'!$B$21*'Fixed Data'!$B$22</f>
        <v>-9.4570696410997118E-3</v>
      </c>
      <c r="F147" s="21">
        <f>-F$162*'Fixed Data'!$B$21*'Fixed Data'!$B$22</f>
        <v>-9.7090802850054603E-3</v>
      </c>
      <c r="G147" s="21">
        <f>-G$162*'Fixed Data'!$B$21*'Fixed Data'!$B$22</f>
        <v>-9.9697437454150141E-3</v>
      </c>
      <c r="H147" s="21">
        <f>-H$162*'Fixed Data'!$B$21*'Fixed Data'!$B$22</f>
        <v>-1.0239052940724006E-2</v>
      </c>
      <c r="I147" s="21">
        <f>-I$162*'Fixed Data'!$B$21*'Fixed Data'!$B$22</f>
        <v>-1.0517849075127962E-2</v>
      </c>
      <c r="J147" s="21">
        <f>-J$162*'Fixed Data'!$B$21*'Fixed Data'!$B$22</f>
        <v>-1.0806495721208613E-2</v>
      </c>
      <c r="K147" s="21">
        <f>-K$162*'Fixed Data'!$B$21*'Fixed Data'!$B$22</f>
        <v>-1.1105372422825629E-2</v>
      </c>
      <c r="L147" s="21">
        <f>-L$162*'Fixed Data'!$B$21*'Fixed Data'!$B$22</f>
        <v>-1.1414874393771752E-2</v>
      </c>
      <c r="M147" s="21">
        <f>-M$162*'Fixed Data'!$B$21*'Fixed Data'!$B$22</f>
        <v>-1.1714990225480837E-2</v>
      </c>
      <c r="N147" s="21">
        <f>-N$162*'Fixed Data'!$B$21*'Fixed Data'!$B$22</f>
        <v>-1.2022507689806988E-2</v>
      </c>
      <c r="O147" s="21">
        <f>-O$162*'Fixed Data'!$B$21*'Fixed Data'!$B$22</f>
        <v>-1.2341107714297537E-2</v>
      </c>
      <c r="P147" s="21">
        <f>-P$162*'Fixed Data'!$B$21*'Fixed Data'!$B$22</f>
        <v>-1.2671230563802798E-2</v>
      </c>
      <c r="Q147" s="21">
        <f>-Q$162*'Fixed Data'!$B$21*'Fixed Data'!$B$22</f>
        <v>-1.3013336391934298E-2</v>
      </c>
      <c r="R147" s="21">
        <f>-R$162*'Fixed Data'!$B$21*'Fixed Data'!$B$22</f>
        <v>-1.3365626923199718E-2</v>
      </c>
      <c r="S147" s="21">
        <f>-S$162*'Fixed Data'!$B$21*'Fixed Data'!$B$22</f>
        <v>-1.3730430046694688E-2</v>
      </c>
      <c r="T147" s="21">
        <f>-T$162*'Fixed Data'!$B$21*'Fixed Data'!$B$22</f>
        <v>-1.4108631565655012E-2</v>
      </c>
      <c r="U147" s="21">
        <f>-U$162*'Fixed Data'!$B$21*'Fixed Data'!$B$22</f>
        <v>-1.4500777818324104E-2</v>
      </c>
      <c r="V147" s="21">
        <f>-V$162*'Fixed Data'!$B$21*'Fixed Data'!$B$22</f>
        <v>-1.4907439853224454E-2</v>
      </c>
      <c r="W147" s="21">
        <f>-W$162*'Fixed Data'!$B$21*'Fixed Data'!$B$22</f>
        <v>-1.5329215086554387E-2</v>
      </c>
      <c r="X147" s="21">
        <f>-X$162*'Fixed Data'!$B$21*'Fixed Data'!$B$22</f>
        <v>-1.5766729110257276E-2</v>
      </c>
      <c r="Y147" s="21">
        <f>-Y$162*'Fixed Data'!$B$21*'Fixed Data'!$B$22</f>
        <v>-1.6220635993366397E-2</v>
      </c>
      <c r="Z147" s="21">
        <f>-Z$162*'Fixed Data'!$B$21*'Fixed Data'!$B$22</f>
        <v>-1.6691620843436297E-2</v>
      </c>
      <c r="AA147" s="21">
        <f>-AA$162*'Fixed Data'!$B$21*'Fixed Data'!$B$22</f>
        <v>-1.718040116259471E-2</v>
      </c>
      <c r="AB147" s="21">
        <f>-AB$162*'Fixed Data'!$B$21*'Fixed Data'!$B$22</f>
        <v>-1.7687728052922003E-2</v>
      </c>
      <c r="AC147" s="21">
        <f>-AC$162*'Fixed Data'!$B$21*'Fixed Data'!$B$22</f>
        <v>-3.8520813064536565E-2</v>
      </c>
      <c r="AD147" s="21">
        <f>-AD$162*'Fixed Data'!$B$21*'Fixed Data'!$B$22</f>
        <v>-3.9076164382242901E-2</v>
      </c>
      <c r="AE147" s="21">
        <f>-AE$162*'Fixed Data'!$B$21*'Fixed Data'!$B$22</f>
        <v>-3.9652970249082244E-2</v>
      </c>
      <c r="AF147" s="21">
        <f>-AF$162*'Fixed Data'!$B$21*'Fixed Data'!$B$22</f>
        <v>-4.0252158505899298E-2</v>
      </c>
      <c r="AG147" s="21">
        <f>-AG$162*'Fixed Data'!$B$21*'Fixed Data'!$B$22</f>
        <v>-4.0874701592579055E-2</v>
      </c>
      <c r="AH147" s="21">
        <f>-AH$162*'Fixed Data'!$B$21*'Fixed Data'!$B$22</f>
        <v>-4.1521619862840344E-2</v>
      </c>
      <c r="AI147" s="21">
        <f>-AI$162*'Fixed Data'!$B$21*'Fixed Data'!$B$22</f>
        <v>-4.2193983241632545E-2</v>
      </c>
      <c r="AJ147" s="21">
        <f>-AJ$162*'Fixed Data'!$B$21*'Fixed Data'!$B$22</f>
        <v>-4.2892914690601594E-2</v>
      </c>
      <c r="AK147" s="21">
        <f>-AK$162*'Fixed Data'!$B$21*'Fixed Data'!$B$22</f>
        <v>-4.361959201615917E-2</v>
      </c>
      <c r="AL147" s="21">
        <f>-AL$162*'Fixed Data'!$B$21*'Fixed Data'!$B$22</f>
        <v>-4.4375252238983288E-2</v>
      </c>
      <c r="AM147" s="21">
        <f>-AM$162*'Fixed Data'!$B$21*'Fixed Data'!$B$22</f>
        <v>-4.512902016671666E-2</v>
      </c>
      <c r="AN147" s="21">
        <f>-AN$162*'Fixed Data'!$B$21*'Fixed Data'!$B$22</f>
        <v>-4.5898862583004532E-2</v>
      </c>
      <c r="AO147" s="21">
        <f>-AO$162*'Fixed Data'!$B$21*'Fixed Data'!$B$22</f>
        <v>-4.6698805886014591E-2</v>
      </c>
      <c r="AP147" s="21">
        <f>-AP$162*'Fixed Data'!$B$21*'Fixed Data'!$B$22</f>
        <v>-4.7530168911556127E-2</v>
      </c>
      <c r="AQ147" s="21">
        <f>-AQ$162*'Fixed Data'!$B$21*'Fixed Data'!$B$22</f>
        <v>-4.8394335133912399E-2</v>
      </c>
      <c r="AR147" s="21">
        <f>-AR$162*'Fixed Data'!$B$21*'Fixed Data'!$B$22</f>
        <v>-4.9226491600488087E-2</v>
      </c>
      <c r="AS147" s="21">
        <f>-AS$162*'Fixed Data'!$B$21*'Fixed Data'!$B$22</f>
        <v>-4.9945730077337561E-2</v>
      </c>
      <c r="AT147" s="21">
        <f>-AT$162*'Fixed Data'!$B$21*'Fixed Data'!$B$22</f>
        <v>-5.0688950633389879E-2</v>
      </c>
      <c r="AU147" s="21">
        <f>-AU$162*'Fixed Data'!$B$21*'Fixed Data'!$B$22</f>
        <v>-5.1456997787634108E-2</v>
      </c>
      <c r="AV147" s="21">
        <f>-AV$162*'Fixed Data'!$B$21*'Fixed Data'!$B$22</f>
        <v>-5.2234935080405012E-2</v>
      </c>
      <c r="AW147" s="21">
        <f>-AW$162*'Fixed Data'!$B$21*'Fixed Data'!$B$22</f>
        <v>-5.300400138298858E-2</v>
      </c>
      <c r="AX147" s="21">
        <f>-AX$162*'Fixed Data'!$B$21*'Fixed Data'!$B$22</f>
        <v>-5.37974294593071E-2</v>
      </c>
      <c r="AY147" s="21">
        <f>-AY$162*'Fixed Data'!$B$21*'Fixed Data'!$B$22</f>
        <v>-5.4581547937984747E-2</v>
      </c>
      <c r="AZ147" s="21">
        <f>-AZ$162*'Fixed Data'!$B$21*'Fixed Data'!$B$22</f>
        <v>-5.5378012365180612E-2</v>
      </c>
      <c r="BA147" s="21">
        <f>-BA$162*'Fixed Data'!$B$21*'Fixed Data'!$B$22</f>
        <v>-5.6199806636495868E-2</v>
      </c>
      <c r="BB147" s="21">
        <f>-BB$162*'Fixed Data'!$B$21*'Fixed Data'!$B$22</f>
        <v>-5.7033796105788126E-2</v>
      </c>
    </row>
    <row r="148" spans="1:54" outlineLevel="2">
      <c r="A148" s="455"/>
      <c r="B148" s="135" t="s">
        <v>285</v>
      </c>
      <c r="C148" s="135"/>
      <c r="D148" s="135" t="s">
        <v>381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5"/>
      <c r="B149" s="135" t="s">
        <v>285</v>
      </c>
      <c r="C149" s="135"/>
      <c r="D149" s="135" t="s">
        <v>381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5"/>
      <c r="B150" s="135" t="s">
        <v>288</v>
      </c>
      <c r="C150" s="135" t="s">
        <v>465</v>
      </c>
      <c r="D150" s="135" t="s">
        <v>381</v>
      </c>
      <c r="E150" s="279">
        <v>-0.68318568680000002</v>
      </c>
      <c r="F150" s="279">
        <v>-0.70123919680000002</v>
      </c>
      <c r="G150" s="279">
        <v>-0.71985533930000001</v>
      </c>
      <c r="H150" s="279">
        <v>-0.73902296699999992</v>
      </c>
      <c r="I150" s="279">
        <v>-0.75880575500000003</v>
      </c>
      <c r="J150" s="279">
        <v>-0.77922433550000003</v>
      </c>
      <c r="K150" s="279">
        <v>-0.80030008429999999</v>
      </c>
      <c r="L150" s="279">
        <v>-0.82205515130000006</v>
      </c>
      <c r="M150" s="279">
        <v>-0.84411478359999992</v>
      </c>
      <c r="N150" s="279">
        <v>-0.86682129099999994</v>
      </c>
      <c r="O150" s="279">
        <v>-0.89026226259999997</v>
      </c>
      <c r="P150" s="279">
        <v>-0.91446271369999999</v>
      </c>
      <c r="Q150" s="279">
        <v>-0.93944858490000005</v>
      </c>
      <c r="R150" s="279">
        <v>-0.96521608739999998</v>
      </c>
      <c r="S150" s="279">
        <v>-0.99181770979999995</v>
      </c>
      <c r="T150" s="279">
        <v>-1.019247163</v>
      </c>
      <c r="U150" s="279">
        <v>-1.0475593679999999</v>
      </c>
      <c r="V150" s="279">
        <v>-1.0767971890000001</v>
      </c>
      <c r="W150" s="279">
        <v>-1.106992727</v>
      </c>
      <c r="X150" s="279">
        <v>-1.1381793010000001</v>
      </c>
      <c r="Y150" s="279">
        <v>-1.170301649</v>
      </c>
      <c r="Z150" s="279">
        <v>-1.2033265230000001</v>
      </c>
      <c r="AA150" s="279">
        <v>-1.237434731</v>
      </c>
      <c r="AB150" s="279">
        <v>-1.2726640470000001</v>
      </c>
      <c r="AC150" s="279">
        <v>-12.209983939999999</v>
      </c>
      <c r="AD150" s="279">
        <v>-12.57651407</v>
      </c>
      <c r="AE150" s="279">
        <v>-12.955080000000001</v>
      </c>
      <c r="AF150" s="279">
        <v>-13.346102779999999</v>
      </c>
      <c r="AG150" s="279">
        <v>-13.75001969</v>
      </c>
      <c r="AH150" s="279">
        <v>-14.16728494</v>
      </c>
      <c r="AI150" s="279">
        <v>-14.59837037</v>
      </c>
      <c r="AJ150" s="279">
        <v>-15.043766300000001</v>
      </c>
      <c r="AK150" s="279">
        <v>-15.50398227</v>
      </c>
      <c r="AL150" s="279">
        <v>-15.97954794</v>
      </c>
      <c r="AM150" s="279">
        <v>-16.4642482</v>
      </c>
      <c r="AN150" s="279">
        <v>-16.962147229999999</v>
      </c>
      <c r="AO150" s="279">
        <v>-17.476489129999997</v>
      </c>
      <c r="AP150" s="279">
        <v>-18.007854460000001</v>
      </c>
      <c r="AQ150" s="279">
        <v>-18.556846399999998</v>
      </c>
      <c r="AR150" s="279">
        <v>-19.110156879999998</v>
      </c>
      <c r="AS150" s="279">
        <v>-19.651102699999999</v>
      </c>
      <c r="AT150" s="279">
        <v>-20.20881387</v>
      </c>
      <c r="AU150" s="279">
        <v>-20.783819100000002</v>
      </c>
      <c r="AV150" s="279">
        <v>-21.373338960000002</v>
      </c>
      <c r="AW150" s="279">
        <v>-21.973800489999999</v>
      </c>
      <c r="AX150" s="279">
        <v>-22.59257573</v>
      </c>
      <c r="AY150" s="279">
        <v>-23.186912899999999</v>
      </c>
      <c r="AZ150" s="279">
        <v>-23.783435319999999</v>
      </c>
      <c r="BA150" s="279">
        <v>-24.397908040000001</v>
      </c>
      <c r="BB150" s="279">
        <v>-25.028256377569285</v>
      </c>
    </row>
    <row r="151" spans="1:54" outlineLevel="2">
      <c r="A151" s="455"/>
      <c r="B151" s="135" t="s">
        <v>288</v>
      </c>
      <c r="C151" s="135" t="s">
        <v>466</v>
      </c>
      <c r="D151" s="135" t="s">
        <v>381</v>
      </c>
      <c r="E151" s="279">
        <v>-1.468460291</v>
      </c>
      <c r="F151" s="279">
        <v>-1.5055263060000001</v>
      </c>
      <c r="G151" s="279">
        <v>-1.543709145</v>
      </c>
      <c r="H151" s="279">
        <v>-1.5827571810000001</v>
      </c>
      <c r="I151" s="279">
        <v>-1.6231382779999999</v>
      </c>
      <c r="J151" s="279">
        <v>-1.664897979</v>
      </c>
      <c r="K151" s="279">
        <v>-1.7080833819999999</v>
      </c>
      <c r="L151" s="279">
        <v>-1.7527432009999999</v>
      </c>
      <c r="M151" s="279">
        <v>-1.7608657790000002</v>
      </c>
      <c r="N151" s="279">
        <v>-1.7629865309999999</v>
      </c>
      <c r="O151" s="279">
        <v>-1.7651815930000001</v>
      </c>
      <c r="P151" s="279">
        <v>-1.767453612</v>
      </c>
      <c r="Q151" s="279">
        <v>-1.7698053330000001</v>
      </c>
      <c r="R151" s="279">
        <v>-1.7702780819999999</v>
      </c>
      <c r="S151" s="279">
        <v>-1.7704457600000001</v>
      </c>
      <c r="T151" s="279">
        <v>-1.770621781</v>
      </c>
      <c r="U151" s="279">
        <v>-1.7708065830000002</v>
      </c>
      <c r="V151" s="279">
        <v>-1.771000624</v>
      </c>
      <c r="W151" s="279">
        <v>-1.7712043899999999</v>
      </c>
      <c r="X151" s="279">
        <v>-1.7714183899999998</v>
      </c>
      <c r="Y151" s="279">
        <v>-1.7716431640000001</v>
      </c>
      <c r="Z151" s="279">
        <v>-1.7718792790000002</v>
      </c>
      <c r="AA151" s="279">
        <v>-1.7721273359999998</v>
      </c>
      <c r="AB151" s="279">
        <v>-1.772387967</v>
      </c>
      <c r="AC151" s="279">
        <v>-17.726618379999998</v>
      </c>
      <c r="AD151" s="279">
        <v>-17.729496530000002</v>
      </c>
      <c r="AE151" s="279">
        <v>-17.732521559999999</v>
      </c>
      <c r="AF151" s="279">
        <v>-17.735701289999998</v>
      </c>
      <c r="AG151" s="279">
        <v>-17.739044</v>
      </c>
      <c r="AH151" s="279">
        <v>-17.742558410000001</v>
      </c>
      <c r="AI151" s="279">
        <v>-17.746253739999997</v>
      </c>
      <c r="AJ151" s="279">
        <v>-17.750139709999999</v>
      </c>
      <c r="AK151" s="279">
        <v>-17.75422657</v>
      </c>
      <c r="AL151" s="279">
        <v>-17.758525179999999</v>
      </c>
      <c r="AM151" s="279">
        <v>-17.76304696</v>
      </c>
      <c r="AN151" s="279">
        <v>-17.767804010000003</v>
      </c>
      <c r="AO151" s="279">
        <v>-17.772809070000001</v>
      </c>
      <c r="AP151" s="279">
        <v>-17.778075609999998</v>
      </c>
      <c r="AQ151" s="279">
        <v>-17.78361786</v>
      </c>
      <c r="AR151" s="279">
        <v>-17.789450850000001</v>
      </c>
      <c r="AS151" s="279">
        <v>-17.795590449999999</v>
      </c>
      <c r="AT151" s="279">
        <v>-17.802053409999999</v>
      </c>
      <c r="AU151" s="279">
        <v>-17.808857449999998</v>
      </c>
      <c r="AV151" s="279">
        <v>-17.816021280000001</v>
      </c>
      <c r="AW151" s="279">
        <v>-17.823564670000003</v>
      </c>
      <c r="AX151" s="279">
        <v>-17.831508500000002</v>
      </c>
      <c r="AY151" s="279">
        <v>-17.839874829999999</v>
      </c>
      <c r="AZ151" s="279">
        <v>-17.848687000000002</v>
      </c>
      <c r="BA151" s="279">
        <v>-17.857969649999998</v>
      </c>
      <c r="BB151" s="279">
        <v>-17.867257127671131</v>
      </c>
    </row>
    <row r="152" spans="1:54" outlineLevel="2">
      <c r="A152" s="455"/>
      <c r="B152" s="135" t="s">
        <v>288</v>
      </c>
      <c r="C152" s="135" t="s">
        <v>467</v>
      </c>
      <c r="D152" s="135" t="s">
        <v>381</v>
      </c>
      <c r="E152" s="279">
        <v>-1.7438429630000001</v>
      </c>
      <c r="F152" s="279">
        <v>-1.79036152</v>
      </c>
      <c r="G152" s="279">
        <v>-1.8384791340000002</v>
      </c>
      <c r="H152" s="279">
        <v>-1.8881947549999998</v>
      </c>
      <c r="I152" s="279">
        <v>-1.939663637</v>
      </c>
      <c r="J152" s="279">
        <v>-1.9929530689999999</v>
      </c>
      <c r="K152" s="279">
        <v>-2.0481332220000001</v>
      </c>
      <c r="L152" s="279">
        <v>-2.1052772850000001</v>
      </c>
      <c r="M152" s="279">
        <v>-2.16069954</v>
      </c>
      <c r="N152" s="279">
        <v>-2.217492638</v>
      </c>
      <c r="O152" s="279">
        <v>-2.2763349670000004</v>
      </c>
      <c r="P152" s="279">
        <v>-2.337308073</v>
      </c>
      <c r="Q152" s="279">
        <v>-2.4004971500000001</v>
      </c>
      <c r="R152" s="279">
        <v>-2.4655714040000003</v>
      </c>
      <c r="S152" s="279">
        <v>-2.5329601099999999</v>
      </c>
      <c r="T152" s="279">
        <v>-2.602826968</v>
      </c>
      <c r="U152" s="279">
        <v>-2.6752731079999998</v>
      </c>
      <c r="V152" s="279">
        <v>-2.7504043060000001</v>
      </c>
      <c r="W152" s="279">
        <v>-2.8283312230000002</v>
      </c>
      <c r="X152" s="279">
        <v>-2.9091696589999998</v>
      </c>
      <c r="Y152" s="279">
        <v>-2.9930408119999998</v>
      </c>
      <c r="Z152" s="279">
        <v>-3.0800715620000001</v>
      </c>
      <c r="AA152" s="279">
        <v>-3.1703947669999999</v>
      </c>
      <c r="AB152" s="279">
        <v>-3.2641495740000002</v>
      </c>
      <c r="AC152" s="279">
        <v>-7.1018858619999996</v>
      </c>
      <c r="AD152" s="279">
        <v>-7.2045198800000003</v>
      </c>
      <c r="AE152" s="279">
        <v>-7.3111237039999999</v>
      </c>
      <c r="AF152" s="279">
        <v>-7.4218691629999993</v>
      </c>
      <c r="AG152" s="279">
        <v>-7.5369364289999998</v>
      </c>
      <c r="AH152" s="279">
        <v>-7.6565144549999999</v>
      </c>
      <c r="AI152" s="279">
        <v>-7.7808014539999997</v>
      </c>
      <c r="AJ152" s="279">
        <v>-7.9100053899999994</v>
      </c>
      <c r="AK152" s="279">
        <v>-8.0443445039999997</v>
      </c>
      <c r="AL152" s="279">
        <v>-8.1840478749999992</v>
      </c>
      <c r="AM152" s="279">
        <v>-8.3234297479999988</v>
      </c>
      <c r="AN152" s="279">
        <v>-8.4658009780000008</v>
      </c>
      <c r="AO152" s="279">
        <v>-8.6137467359999995</v>
      </c>
      <c r="AP152" s="279">
        <v>-8.7675115110000004</v>
      </c>
      <c r="AQ152" s="279">
        <v>-8.9273517919999996</v>
      </c>
      <c r="AR152" s="279">
        <v>-9.0813309159999989</v>
      </c>
      <c r="AS152" s="279">
        <v>-9.2145475940000008</v>
      </c>
      <c r="AT152" s="279">
        <v>-9.3522205280000001</v>
      </c>
      <c r="AU152" s="279">
        <v>-9.4945072970000002</v>
      </c>
      <c r="AV152" s="279">
        <v>-9.6386587820000003</v>
      </c>
      <c r="AW152" s="279">
        <v>-9.7812214940000004</v>
      </c>
      <c r="AX152" s="279">
        <v>-9.9283192590000002</v>
      </c>
      <c r="AY152" s="279">
        <v>-10.073752369999999</v>
      </c>
      <c r="AZ152" s="279">
        <v>-10.22151236</v>
      </c>
      <c r="BA152" s="279">
        <v>-10.373993669999999</v>
      </c>
      <c r="BB152" s="279">
        <v>-10.528749648276126</v>
      </c>
    </row>
    <row r="153" spans="1:54" outlineLevel="2">
      <c r="A153" s="455"/>
      <c r="B153" s="135" t="s">
        <v>468</v>
      </c>
      <c r="C153" s="135"/>
      <c r="D153" s="135" t="s">
        <v>381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6"/>
      <c r="B154" s="135" t="s">
        <v>468</v>
      </c>
      <c r="C154" s="135"/>
      <c r="D154" s="135" t="s">
        <v>381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372</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461</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4" t="s">
        <v>469</v>
      </c>
      <c r="B158" s="135" t="s">
        <v>282</v>
      </c>
      <c r="C158" s="135" t="s">
        <v>387</v>
      </c>
      <c r="D158" s="135" t="s">
        <v>470</v>
      </c>
      <c r="E158" s="325">
        <v>7.6840010438998956</v>
      </c>
      <c r="F158" s="325">
        <v>7.9023515753648423</v>
      </c>
      <c r="G158" s="325">
        <v>8.1276068875393097</v>
      </c>
      <c r="H158" s="325">
        <v>8.3599914343008557</v>
      </c>
      <c r="I158" s="325">
        <v>8.5997424647257539</v>
      </c>
      <c r="J158" s="325">
        <v>8.8471025540897443</v>
      </c>
      <c r="K158" s="325">
        <v>9.1023228015677198</v>
      </c>
      <c r="L158" s="325">
        <v>9.3656631657336824</v>
      </c>
      <c r="M158" s="325">
        <v>9.6372729704727025</v>
      </c>
      <c r="N158" s="325">
        <v>9.9175269153473078</v>
      </c>
      <c r="O158" s="325">
        <v>10.206732624126737</v>
      </c>
      <c r="P158" s="325">
        <v>10.505188927181107</v>
      </c>
      <c r="Q158" s="325">
        <v>10.81320538867946</v>
      </c>
      <c r="R158" s="325">
        <v>11.13108939589106</v>
      </c>
      <c r="S158" s="325">
        <v>11.459183976081601</v>
      </c>
      <c r="T158" s="325">
        <v>11.797835684216432</v>
      </c>
      <c r="U158" s="325">
        <v>12.147401503259848</v>
      </c>
      <c r="V158" s="325">
        <v>12.508251506174849</v>
      </c>
      <c r="W158" s="325">
        <v>12.880769394923059</v>
      </c>
      <c r="X158" s="325">
        <v>13.265353050464695</v>
      </c>
      <c r="Y158" s="325">
        <v>13.662415104758489</v>
      </c>
      <c r="Z158" s="325">
        <v>14.072383622761636</v>
      </c>
      <c r="AA158" s="325">
        <v>14.495702652429733</v>
      </c>
      <c r="AB158" s="325">
        <v>14.932832983716699</v>
      </c>
      <c r="AC158" s="325">
        <v>153.84044127595587</v>
      </c>
      <c r="AD158" s="325">
        <v>158.50249776975022</v>
      </c>
      <c r="AE158" s="325">
        <v>163.31756534824348</v>
      </c>
      <c r="AF158" s="325">
        <v>168.29099408090059</v>
      </c>
      <c r="AG158" s="325">
        <v>173.42834028716595</v>
      </c>
      <c r="AH158" s="325">
        <v>178.73537500646248</v>
      </c>
      <c r="AI158" s="325">
        <v>184.21809367819063</v>
      </c>
      <c r="AJ158" s="325">
        <v>189.88272604172738</v>
      </c>
      <c r="AK158" s="325">
        <v>195.73574603642541</v>
      </c>
      <c r="AL158" s="325">
        <v>201.78388357161163</v>
      </c>
      <c r="AM158" s="325">
        <v>207.93074851692515</v>
      </c>
      <c r="AN158" s="325">
        <v>214.23696989630301</v>
      </c>
      <c r="AO158" s="325">
        <v>220.75058635494133</v>
      </c>
      <c r="AP158" s="325">
        <v>227.47887351211264</v>
      </c>
      <c r="AQ158" s="325">
        <v>234.42938781706121</v>
      </c>
      <c r="AR158" s="325">
        <v>241.4419988758001</v>
      </c>
      <c r="AS158" s="325">
        <v>248.31589862841011</v>
      </c>
      <c r="AT158" s="325">
        <v>255.40255298974469</v>
      </c>
      <c r="AU158" s="325">
        <v>262.70865721913424</v>
      </c>
      <c r="AV158" s="325">
        <v>270.19912880008712</v>
      </c>
      <c r="AW158" s="325">
        <v>277.82886388711358</v>
      </c>
      <c r="AX158" s="325">
        <v>285.69097978090201</v>
      </c>
      <c r="AY158" s="325">
        <v>293.26805633319435</v>
      </c>
      <c r="AZ158" s="325">
        <v>300.88475686152429</v>
      </c>
      <c r="BA158" s="325">
        <v>308.73355659664429</v>
      </c>
      <c r="BB158" s="325">
        <v>316.78709803395157</v>
      </c>
    </row>
    <row r="159" spans="1:54" outlineLevel="2">
      <c r="A159" s="455"/>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5"/>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5"/>
      <c r="B161" s="135" t="s">
        <v>285</v>
      </c>
      <c r="C161" s="135" t="s">
        <v>463</v>
      </c>
      <c r="D161" s="135" t="s">
        <v>471</v>
      </c>
      <c r="E161" s="325">
        <v>2.8244591999999999E-2</v>
      </c>
      <c r="F161" s="325">
        <v>2.8997248999999999E-2</v>
      </c>
      <c r="G161" s="325">
        <v>2.977575E-2</v>
      </c>
      <c r="H161" s="325">
        <v>3.0580072E-2</v>
      </c>
      <c r="I161" s="325">
        <v>3.1412727000000001E-2</v>
      </c>
      <c r="J161" s="325">
        <v>3.2274802999999998E-2</v>
      </c>
      <c r="K161" s="325">
        <v>3.3167430999999997E-2</v>
      </c>
      <c r="L161" s="325">
        <v>3.4091793000000002E-2</v>
      </c>
      <c r="M161" s="325">
        <v>3.4988123000000003E-2</v>
      </c>
      <c r="N161" s="325">
        <v>3.5906557999999998E-2</v>
      </c>
      <c r="O161" s="325">
        <v>3.6858092000000002E-2</v>
      </c>
      <c r="P161" s="325">
        <v>3.7844041000000002E-2</v>
      </c>
      <c r="Q161" s="325">
        <v>3.8865777999999997E-2</v>
      </c>
      <c r="R161" s="325">
        <v>3.9917933000000003E-2</v>
      </c>
      <c r="S161" s="325">
        <v>4.1007457999999997E-2</v>
      </c>
      <c r="T161" s="325">
        <v>4.2136999000000001E-2</v>
      </c>
      <c r="U161" s="325">
        <v>4.3308187999999997E-2</v>
      </c>
      <c r="V161" s="325">
        <v>4.4522728999999997E-2</v>
      </c>
      <c r="W161" s="325">
        <v>4.5782407999999997E-2</v>
      </c>
      <c r="X161" s="325">
        <v>4.7089091999999999E-2</v>
      </c>
      <c r="Y161" s="325">
        <v>4.8444735000000003E-2</v>
      </c>
      <c r="Z161" s="325">
        <v>4.9851383999999999E-2</v>
      </c>
      <c r="AA161" s="325">
        <v>5.1311180999999997E-2</v>
      </c>
      <c r="AB161" s="325">
        <v>5.2826368999999998E-2</v>
      </c>
      <c r="AC161" s="325">
        <v>0.115046698</v>
      </c>
      <c r="AD161" s="325">
        <v>0.116705316</v>
      </c>
      <c r="AE161" s="325">
        <v>0.118428011</v>
      </c>
      <c r="AF161" s="325">
        <v>0.120217553</v>
      </c>
      <c r="AG161" s="325">
        <v>0.122076848</v>
      </c>
      <c r="AH161" s="325">
        <v>0.124008941</v>
      </c>
      <c r="AI161" s="325">
        <v>0.12601703</v>
      </c>
      <c r="AJ161" s="325">
        <v>0.128104466</v>
      </c>
      <c r="AK161" s="325">
        <v>0.13027476900000001</v>
      </c>
      <c r="AL161" s="325">
        <v>0.13253163200000001</v>
      </c>
      <c r="AM161" s="325">
        <v>0.13478284400000001</v>
      </c>
      <c r="AN161" s="325">
        <v>0.137082064</v>
      </c>
      <c r="AO161" s="325">
        <v>0.139471184</v>
      </c>
      <c r="AP161" s="325">
        <v>0.14195414200000001</v>
      </c>
      <c r="AQ161" s="325">
        <v>0.14453507099999999</v>
      </c>
      <c r="AR161" s="325">
        <v>0.147020399</v>
      </c>
      <c r="AS161" s="325">
        <v>0.14916848399999999</v>
      </c>
      <c r="AT161" s="325">
        <v>0.151388195</v>
      </c>
      <c r="AU161" s="325">
        <v>0.15368205400000001</v>
      </c>
      <c r="AV161" s="325">
        <v>0.15600544999999999</v>
      </c>
      <c r="AW161" s="325">
        <v>0.15830235200000001</v>
      </c>
      <c r="AX161" s="325">
        <v>0.160672014</v>
      </c>
      <c r="AY161" s="325">
        <v>0.163013871</v>
      </c>
      <c r="AZ161" s="325">
        <v>0.1653926</v>
      </c>
      <c r="BA161" s="325">
        <v>0.16784698000000001</v>
      </c>
      <c r="BB161" s="325">
        <v>0.17033778231384236</v>
      </c>
    </row>
    <row r="162" spans="1:54" outlineLevel="2">
      <c r="A162" s="455"/>
      <c r="B162" s="135" t="s">
        <v>285</v>
      </c>
      <c r="C162" s="135" t="s">
        <v>464</v>
      </c>
      <c r="D162" s="135" t="s">
        <v>472</v>
      </c>
      <c r="E162" s="325">
        <v>6.2765759000000004E-2</v>
      </c>
      <c r="F162" s="325">
        <v>6.4438332000000001E-2</v>
      </c>
      <c r="G162" s="325">
        <v>6.6168332999999996E-2</v>
      </c>
      <c r="H162" s="325">
        <v>6.7955715E-2</v>
      </c>
      <c r="I162" s="325">
        <v>6.9806061000000003E-2</v>
      </c>
      <c r="J162" s="325">
        <v>7.1721783999999997E-2</v>
      </c>
      <c r="K162" s="325">
        <v>7.3705403000000003E-2</v>
      </c>
      <c r="L162" s="325">
        <v>7.5759541E-2</v>
      </c>
      <c r="M162" s="325">
        <v>7.7751384000000007E-2</v>
      </c>
      <c r="N162" s="325">
        <v>7.9792350999999997E-2</v>
      </c>
      <c r="O162" s="325">
        <v>8.1906872000000006E-2</v>
      </c>
      <c r="P162" s="325">
        <v>8.4097869000000006E-2</v>
      </c>
      <c r="Q162" s="325">
        <v>8.6368396E-2</v>
      </c>
      <c r="R162" s="325">
        <v>8.8706517999999998E-2</v>
      </c>
      <c r="S162" s="325">
        <v>9.1127685E-2</v>
      </c>
      <c r="T162" s="325">
        <v>9.3637776000000006E-2</v>
      </c>
      <c r="U162" s="325">
        <v>9.6240416999999995E-2</v>
      </c>
      <c r="V162" s="325">
        <v>9.8939397999999998E-2</v>
      </c>
      <c r="W162" s="325">
        <v>0.101738684</v>
      </c>
      <c r="X162" s="325">
        <v>0.104642427</v>
      </c>
      <c r="Y162" s="325">
        <v>0.107654968</v>
      </c>
      <c r="Z162" s="325">
        <v>0.110780854</v>
      </c>
      <c r="AA162" s="325">
        <v>0.114024847</v>
      </c>
      <c r="AB162" s="325">
        <v>0.117391932</v>
      </c>
      <c r="AC162" s="325">
        <v>0.25565932800000002</v>
      </c>
      <c r="AD162" s="325">
        <v>0.259345147</v>
      </c>
      <c r="AE162" s="325">
        <v>0.26317335800000002</v>
      </c>
      <c r="AF162" s="325">
        <v>0.26715011900000002</v>
      </c>
      <c r="AG162" s="325">
        <v>0.27128188399999997</v>
      </c>
      <c r="AH162" s="325">
        <v>0.27557542499999998</v>
      </c>
      <c r="AI162" s="325">
        <v>0.28003784300000001</v>
      </c>
      <c r="AJ162" s="325">
        <v>0.28467659099999998</v>
      </c>
      <c r="AK162" s="325">
        <v>0.28949948599999997</v>
      </c>
      <c r="AL162" s="325">
        <v>0.294514738</v>
      </c>
      <c r="AM162" s="325">
        <v>0.299517431</v>
      </c>
      <c r="AN162" s="325">
        <v>0.304626809</v>
      </c>
      <c r="AO162" s="325">
        <v>0.30993596400000001</v>
      </c>
      <c r="AP162" s="325">
        <v>0.315453649</v>
      </c>
      <c r="AQ162" s="325">
        <v>0.32118904599999998</v>
      </c>
      <c r="AR162" s="325">
        <v>0.32671199699999998</v>
      </c>
      <c r="AS162" s="325">
        <v>0.33148552100000001</v>
      </c>
      <c r="AT162" s="325">
        <v>0.33641821199999999</v>
      </c>
      <c r="AU162" s="325">
        <v>0.34151567500000002</v>
      </c>
      <c r="AV162" s="325">
        <v>0.34667877800000002</v>
      </c>
      <c r="AW162" s="325">
        <v>0.35178300499999998</v>
      </c>
      <c r="AX162" s="325">
        <v>0.35704891900000002</v>
      </c>
      <c r="AY162" s="325">
        <v>0.36225304600000002</v>
      </c>
      <c r="AZ162" s="325">
        <v>0.367539112</v>
      </c>
      <c r="BA162" s="325">
        <v>0.37299328999999998</v>
      </c>
      <c r="BB162" s="325">
        <v>0.37852840648160485</v>
      </c>
    </row>
    <row r="163" spans="1:54" outlineLevel="2">
      <c r="A163" s="455"/>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5"/>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5"/>
      <c r="B165" s="135" t="s">
        <v>468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5"/>
      <c r="B166" s="135" t="s">
        <v>468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5"/>
      <c r="B167" s="135" t="s">
        <v>468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5"/>
      <c r="B168" s="135" t="s">
        <v>468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6"/>
      <c r="B169" s="135" t="s">
        <v>468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4" t="s">
        <v>474</v>
      </c>
      <c r="B172" s="135" t="s">
        <v>282</v>
      </c>
      <c r="C172" s="135" t="s">
        <v>387</v>
      </c>
      <c r="D172" s="135" t="s">
        <v>381</v>
      </c>
      <c r="E172" s="262">
        <f>-(E$158*'Fixed Data'!$B$25*'Fixed Data'!E$47*'Fixed Data'!$B$24*'Fixed Data'!$B$23+E$158*'Fixed Data'!$B$26)*'Fixed Data'!L44/10^6</f>
        <v>-1.5670711831525388</v>
      </c>
      <c r="F172" s="262">
        <f>-(F$158*'Fixed Data'!$B$25*'Fixed Data'!F$47*'Fixed Data'!$B$24*'Fixed Data'!$B$23+F$158*'Fixed Data'!$B$26)*'Fixed Data'!M44/10^6</f>
        <v>-1.6361436315708691</v>
      </c>
      <c r="G172" s="262">
        <f>-(G$158*'Fixed Data'!$B$25*'Fixed Data'!G$47*'Fixed Data'!$B$24*'Fixed Data'!$B$23+G$158*'Fixed Data'!$B$26)*'Fixed Data'!N44/10^6</f>
        <v>-1.7084077696036863</v>
      </c>
      <c r="H172" s="262">
        <f>-(H$158*'Fixed Data'!$B$25*'Fixed Data'!H$47*'Fixed Data'!$B$24*'Fixed Data'!$B$23+H$158*'Fixed Data'!$B$26)*'Fixed Data'!O44/10^6</f>
        <v>-1.7840147885795841</v>
      </c>
      <c r="I172" s="262">
        <f>-(I$158*'Fixed Data'!$B$25*'Fixed Data'!I$47*'Fixed Data'!$B$24*'Fixed Data'!$B$23+I$158*'Fixed Data'!$B$26)*'Fixed Data'!P44/10^6</f>
        <v>-1.8631243111306512</v>
      </c>
      <c r="J172" s="262">
        <f>-(J$158*'Fixed Data'!$B$25*'Fixed Data'!J$47*'Fixed Data'!$B$24*'Fixed Data'!$B$23+J$158*'Fixed Data'!$B$26)*'Fixed Data'!Q44/10^6</f>
        <v>-1.945903137496058</v>
      </c>
      <c r="K172" s="262">
        <f>-(K$158*'Fixed Data'!$B$25*'Fixed Data'!K$47*'Fixed Data'!$B$24*'Fixed Data'!$B$23+K$158*'Fixed Data'!$B$26)*'Fixed Data'!R44/10^6</f>
        <v>-2.032526231788593</v>
      </c>
      <c r="L172" s="262">
        <f>-(L$158*'Fixed Data'!$B$25*'Fixed Data'!L$47*'Fixed Data'!$B$24*'Fixed Data'!$B$23+L$158*'Fixed Data'!$B$26)*'Fixed Data'!S44/10^6</f>
        <v>-2.123177142605591</v>
      </c>
      <c r="M172" s="262">
        <f>-(M$158*'Fixed Data'!$B$25*'Fixed Data'!M$47*'Fixed Data'!$B$24*'Fixed Data'!$B$23+M$158*'Fixed Data'!$B$26)*'Fixed Data'!T44/10^6</f>
        <v>-2.2180208561800483</v>
      </c>
      <c r="N172" s="262">
        <f>-(N$158*'Fixed Data'!$B$25*'Fixed Data'!N$47*'Fixed Data'!$B$24*'Fixed Data'!$B$23+N$158*'Fixed Data'!$B$26)*'Fixed Data'!U44/10^6</f>
        <v>-2.3172805825448801</v>
      </c>
      <c r="O172" s="262">
        <f>-(O$158*'Fixed Data'!$B$25*'Fixed Data'!O$47*'Fixed Data'!$B$24*'Fixed Data'!$B$23+O$158*'Fixed Data'!$B$26)*'Fixed Data'!V44/10^6</f>
        <v>-2.4211725544358886</v>
      </c>
      <c r="P172" s="262">
        <f>-(P$158*'Fixed Data'!$B$25*'Fixed Data'!P$47*'Fixed Data'!$B$24*'Fixed Data'!$B$23+P$158*'Fixed Data'!$B$26)*'Fixed Data'!W44/10^6</f>
        <v>-2.5299191407825417</v>
      </c>
      <c r="Q172" s="262">
        <f>-(Q$158*'Fixed Data'!$B$25*'Fixed Data'!Q$47*'Fixed Data'!$B$24*'Fixed Data'!$B$23+Q$158*'Fixed Data'!$B$26)*'Fixed Data'!X44/10^6</f>
        <v>-2.643753717014925</v>
      </c>
      <c r="R172" s="262">
        <f>-(R$158*'Fixed Data'!$B$25*'Fixed Data'!R$47*'Fixed Data'!$B$24*'Fixed Data'!$B$23+R$158*'Fixed Data'!$B$26)*'Fixed Data'!Y44/10^6</f>
        <v>-2.7629179209796253</v>
      </c>
      <c r="S172" s="262">
        <f>-(S$158*'Fixed Data'!$B$25*'Fixed Data'!S$47*'Fixed Data'!$B$24*'Fixed Data'!$B$23+S$158*'Fixed Data'!$B$26)*'Fixed Data'!Z44/10^6</f>
        <v>-2.8870216919981959</v>
      </c>
      <c r="T172" s="262">
        <f>-(T$158*'Fixed Data'!$B$25*'Fixed Data'!T$47*'Fixed Data'!$B$24*'Fixed Data'!$B$23+T$158*'Fixed Data'!$B$26)*'Fixed Data'!AA44/10^6</f>
        <v>-3.0169265739244069</v>
      </c>
      <c r="U172" s="262">
        <f>-(U$158*'Fixed Data'!$B$25*'Fixed Data'!U$47*'Fixed Data'!$B$24*'Fixed Data'!$B$23+U$158*'Fixed Data'!$B$26)*'Fixed Data'!AB44/10^6</f>
        <v>-3.1529118271613985</v>
      </c>
      <c r="V172" s="262">
        <f>-(V$158*'Fixed Data'!$B$25*'Fixed Data'!V$47*'Fixed Data'!$B$24*'Fixed Data'!$B$23+V$158*'Fixed Data'!$B$26)*'Fixed Data'!AC44/10^6</f>
        <v>-3.2952706243983561</v>
      </c>
      <c r="W172" s="262">
        <f>-(W$158*'Fixed Data'!$B$25*'Fixed Data'!W$47*'Fixed Data'!$B$24*'Fixed Data'!$B$23+W$158*'Fixed Data'!$B$26)*'Fixed Data'!AD44/10^6</f>
        <v>-3.4443107648391593</v>
      </c>
      <c r="X172" s="262">
        <f>-(X$158*'Fixed Data'!$B$25*'Fixed Data'!X$47*'Fixed Data'!$B$24*'Fixed Data'!$B$23+X$158*'Fixed Data'!$B$26)*'Fixed Data'!AE44/10^6</f>
        <v>-3.6003554495688062</v>
      </c>
      <c r="Y172" s="262">
        <f>-(Y$158*'Fixed Data'!$B$25*'Fixed Data'!Y$47*'Fixed Data'!$B$24*'Fixed Data'!$B$23+Y$158*'Fixed Data'!$B$26)*'Fixed Data'!AF44/10^6</f>
        <v>-3.7637440746402779</v>
      </c>
      <c r="Z172" s="262">
        <f>-(Z$158*'Fixed Data'!$B$25*'Fixed Data'!Z$47*'Fixed Data'!$B$24*'Fixed Data'!$B$23+Z$158*'Fixed Data'!$B$26)*'Fixed Data'!AG44/10^6</f>
        <v>-3.9348331041512967</v>
      </c>
      <c r="AA172" s="262">
        <f>-(AA$158*'Fixed Data'!$B$25*'Fixed Data'!AA$47*'Fixed Data'!$B$24*'Fixed Data'!$B$23+AA$158*'Fixed Data'!$B$26)*'Fixed Data'!AH44/10^6</f>
        <v>-4.1139969431761125</v>
      </c>
      <c r="AB172" s="262">
        <f>-(AB$158*'Fixed Data'!$B$25*'Fixed Data'!AB$47*'Fixed Data'!$B$24*'Fixed Data'!$B$23+AB$158*'Fixed Data'!$B$26)*'Fixed Data'!AI44/10^6</f>
        <v>-4.301628916468327</v>
      </c>
      <c r="AC172" s="262">
        <f>-(AC$158*'Fixed Data'!$B$25*'Fixed Data'!AC$47*'Fixed Data'!$B$24*'Fixed Data'!$B$23+AC$158*'Fixed Data'!$B$26)*'Fixed Data'!AJ44/10^6</f>
        <v>-44.951887186510305</v>
      </c>
      <c r="AD172" s="262">
        <f>-(AD$158*'Fixed Data'!$B$25*'Fixed Data'!AD$47*'Fixed Data'!$B$24*'Fixed Data'!$B$23+AD$158*'Fixed Data'!$B$26)*'Fixed Data'!AK44/10^6</f>
        <v>-46.974784184445525</v>
      </c>
      <c r="AE172" s="262">
        <f>-(AE$158*'Fixed Data'!$B$25*'Fixed Data'!AE$47*'Fixed Data'!$B$24*'Fixed Data'!$B$23+AE$158*'Fixed Data'!$B$26)*'Fixed Data'!AL44/10^6</f>
        <v>-49.085095425596656</v>
      </c>
      <c r="AF172" s="262">
        <f>-(AF$158*'Fixed Data'!$B$25*'Fixed Data'!AF$47*'Fixed Data'!$B$24*'Fixed Data'!$B$23+AF$158*'Fixed Data'!$B$26)*'Fixed Data'!AM44/10^6</f>
        <v>-51.284221424377186</v>
      </c>
      <c r="AG172" s="262">
        <f>-(AG$158*'Fixed Data'!$B$25*'Fixed Data'!AG$47*'Fixed Data'!$B$24*'Fixed Data'!$B$23+AG$158*'Fixed Data'!$B$26)*'Fixed Data'!AN44/10^6</f>
        <v>-53.574481803434445</v>
      </c>
      <c r="AH172" s="262">
        <f>-(AH$158*'Fixed Data'!$B$25*'Fixed Data'!AH$47*'Fixed Data'!$B$24*'Fixed Data'!$B$23+AH$158*'Fixed Data'!$B$26)*'Fixed Data'!AO44/10^6</f>
        <v>-55.959691332388708</v>
      </c>
      <c r="AI172" s="262">
        <f>-(AI$158*'Fixed Data'!$B$25*'Fixed Data'!AI$47*'Fixed Data'!$B$24*'Fixed Data'!$B$23+AI$158*'Fixed Data'!$B$26)*'Fixed Data'!AP44/10^6</f>
        <v>-58.446147792400374</v>
      </c>
      <c r="AJ172" s="262">
        <f>-(AJ$158*'Fixed Data'!$B$25*'Fixed Data'!AJ$47*'Fixed Data'!$B$24*'Fixed Data'!$B$23+AJ$158*'Fixed Data'!$B$26)*'Fixed Data'!AQ44/10^6</f>
        <v>-61.036990934056107</v>
      </c>
      <c r="AK172" s="262">
        <f>-(AK$158*'Fixed Data'!$B$25*'Fixed Data'!AK$47*'Fixed Data'!$B$24*'Fixed Data'!$B$23+AK$158*'Fixed Data'!$B$26)*'Fixed Data'!AR44/10^6</f>
        <v>-63.736276958185272</v>
      </c>
      <c r="AL172" s="262">
        <f>-(AL$158*'Fixed Data'!$B$25*'Fixed Data'!AL$47*'Fixed Data'!$B$24*'Fixed Data'!$B$23+AL$158*'Fixed Data'!$B$26)*'Fixed Data'!AS44/10^6</f>
        <v>-66.54867620603801</v>
      </c>
      <c r="AM172" s="262">
        <f>-(AM$158*'Fixed Data'!$B$25*'Fixed Data'!AM$47*'Fixed Data'!$B$24*'Fixed Data'!$B$23+AM$158*'Fixed Data'!$B$26)*'Fixed Data'!AT44/10^6</f>
        <v>-69.444652138379624</v>
      </c>
      <c r="AN172" s="262">
        <f>-(AN$158*'Fixed Data'!$B$25*'Fixed Data'!AN$47*'Fixed Data'!$B$24*'Fixed Data'!$B$23+AN$158*'Fixed Data'!$B$26)*'Fixed Data'!AU44/10^6</f>
        <v>-72.446005906820986</v>
      </c>
      <c r="AO172" s="262">
        <f>-(AO$158*'Fixed Data'!$B$25*'Fixed Data'!AO$47*'Fixed Data'!$B$24*'Fixed Data'!$B$23+AO$158*'Fixed Data'!$B$26)*'Fixed Data'!AV44/10^6</f>
        <v>-75.571002971051257</v>
      </c>
      <c r="AP172" s="262">
        <f>-(AP$158*'Fixed Data'!$B$25*'Fixed Data'!AP$47*'Fixed Data'!$B$24*'Fixed Data'!$B$23+AP$158*'Fixed Data'!$B$26)*'Fixed Data'!AW44/10^6</f>
        <v>-78.824779944073981</v>
      </c>
      <c r="AQ172" s="262">
        <f>-(AQ$158*'Fixed Data'!$B$25*'Fixed Data'!AQ$47*'Fixed Data'!$B$24*'Fixed Data'!$B$23+AQ$158*'Fixed Data'!$B$26)*'Fixed Data'!AX44/10^6</f>
        <v>-82.212723239812448</v>
      </c>
      <c r="AR172" s="262">
        <f>-(AR$158*'Fixed Data'!$B$25*'Fixed Data'!AR$47*'Fixed Data'!$B$24*'Fixed Data'!$B$23+AR$158*'Fixed Data'!$B$26)*'Fixed Data'!AY44/10^6</f>
        <v>-85.680804100640231</v>
      </c>
      <c r="AS172" s="262">
        <f>-(AS$158*'Fixed Data'!$B$25*'Fixed Data'!AS$47*'Fixed Data'!$B$24*'Fixed Data'!$B$23+AS$158*'Fixed Data'!$B$26)*'Fixed Data'!AZ44/10^6</f>
        <v>-89.15768252755521</v>
      </c>
      <c r="AT172" s="262">
        <f>-(AT$158*'Fixed Data'!$B$25*'Fixed Data'!AT$47*'Fixed Data'!$B$24*'Fixed Data'!$B$23+AT$158*'Fixed Data'!$B$26)*'Fixed Data'!BA44/10^6</f>
        <v>-92.769269516085544</v>
      </c>
      <c r="AU172" s="262">
        <f>-(AU$158*'Fixed Data'!$B$25*'Fixed Data'!AU$47*'Fixed Data'!$B$24*'Fixed Data'!$B$23+AU$158*'Fixed Data'!$B$26)*'Fixed Data'!BB44/10^6</f>
        <v>-96.520703043705183</v>
      </c>
      <c r="AV172" s="262">
        <f>-(AV$158*'Fixed Data'!$B$25*'Fixed Data'!AV$47*'Fixed Data'!$B$24*'Fixed Data'!$B$23+AV$158*'Fixed Data'!$B$26)*'Fixed Data'!BC44/10^6</f>
        <v>-100.4017016820107</v>
      </c>
      <c r="AW172" s="262">
        <f>-(AW$158*'Fixed Data'!$B$25*'Fixed Data'!AW$47*'Fixed Data'!$B$24*'Fixed Data'!$B$23+AW$158*'Fixed Data'!$B$26)*'Fixed Data'!BD44/10^6</f>
        <v>-104.39762507712784</v>
      </c>
      <c r="AX172" s="262">
        <f>-(AX$158*'Fixed Data'!$B$25*'Fixed Data'!AX$47*'Fixed Data'!$B$24*'Fixed Data'!$B$23+AX$158*'Fixed Data'!$B$26)*'Fixed Data'!BE44/10^6</f>
        <v>-108.54559535998357</v>
      </c>
      <c r="AY172" s="262">
        <f>-(AY$158*'Fixed Data'!$B$25*'Fixed Data'!AY$47*'Fixed Data'!$B$24*'Fixed Data'!$B$23+AY$158*'Fixed Data'!$B$26)*'Fixed Data'!BF44/10^6</f>
        <v>-112.64977538925017</v>
      </c>
      <c r="AZ172" s="262">
        <f>-(AZ$158*'Fixed Data'!$B$25*'Fixed Data'!AZ$47*'Fixed Data'!$B$24*'Fixed Data'!$B$23+AZ$158*'Fixed Data'!$B$26)*'Fixed Data'!BG44/10^6</f>
        <v>-116.83265961751145</v>
      </c>
      <c r="BA172" s="262">
        <f>-(BA$158*'Fixed Data'!$B$25*'Fixed Data'!BA$47*'Fixed Data'!$B$24*'Fixed Data'!$B$23+BA$158*'Fixed Data'!$B$26)*'Fixed Data'!BH44/10^6</f>
        <v>-121.17028608112051</v>
      </c>
      <c r="BB172" s="262">
        <f>-(BB$158*'Fixed Data'!$B$25*'Fixed Data'!BB$47*'Fixed Data'!$B$24*'Fixed Data'!$B$23+BB$158*'Fixed Data'!$B$26)*'Fixed Data'!BI44/10^6</f>
        <v>-125.65471202891979</v>
      </c>
    </row>
    <row r="173" spans="1:54" outlineLevel="2">
      <c r="A173" s="455"/>
      <c r="B173" s="135" t="s">
        <v>282</v>
      </c>
      <c r="C173" s="135"/>
      <c r="D173" s="135" t="s">
        <v>381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6"/>
      <c r="B174" s="135" t="s">
        <v>282</v>
      </c>
      <c r="C174" s="135"/>
      <c r="D174" s="135" t="s">
        <v>381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4" t="s">
        <v>475</v>
      </c>
      <c r="B176" s="135" t="s">
        <v>282</v>
      </c>
      <c r="C176" s="135" t="s">
        <v>387</v>
      </c>
      <c r="D176" s="135" t="s">
        <v>381</v>
      </c>
      <c r="E176" s="262">
        <f>-(E$158*'Fixed Data'!$B$25*'Fixed Data'!E$47*'Fixed Data'!$B$24*'Fixed Data'!$B$23+E$158*'Fixed Data'!$B$26)*'Fixed Data'!L46/10^6</f>
        <v>-4.7012135483440263</v>
      </c>
      <c r="F176" s="262">
        <f>-(F$158*'Fixed Data'!$B$25*'Fixed Data'!F$47*'Fixed Data'!$B$24*'Fixed Data'!$B$23+F$158*'Fixed Data'!$B$26)*'Fixed Data'!M46/10^6</f>
        <v>-4.9084308935673722</v>
      </c>
      <c r="G176" s="262">
        <f>-(G$158*'Fixed Data'!$B$25*'Fixed Data'!G$47*'Fixed Data'!$B$24*'Fixed Data'!$B$23+G$158*'Fixed Data'!$B$26)*'Fixed Data'!N46/10^6</f>
        <v>-5.1252233088110604</v>
      </c>
      <c r="H176" s="262">
        <f>-(H$158*'Fixed Data'!$B$25*'Fixed Data'!H$47*'Fixed Data'!$B$24*'Fixed Data'!$B$23+H$158*'Fixed Data'!$B$26)*'Fixed Data'!O46/10^6</f>
        <v>-5.3520443657387515</v>
      </c>
      <c r="I176" s="262">
        <f>-(I$158*'Fixed Data'!$B$25*'Fixed Data'!I$47*'Fixed Data'!$B$24*'Fixed Data'!$B$23+I$158*'Fixed Data'!$B$26)*'Fixed Data'!P46/10^6</f>
        <v>-5.589372933391954</v>
      </c>
      <c r="J176" s="262">
        <f>-(J$158*'Fixed Data'!$B$25*'Fixed Data'!J$47*'Fixed Data'!$B$24*'Fixed Data'!$B$23+J$158*'Fixed Data'!$B$26)*'Fixed Data'!Q46/10^6</f>
        <v>-5.8377094112060233</v>
      </c>
      <c r="K176" s="262">
        <f>-(K$158*'Fixed Data'!$B$25*'Fixed Data'!K$47*'Fixed Data'!$B$24*'Fixed Data'!$B$23+K$158*'Fixed Data'!$B$26)*'Fixed Data'!R46/10^6</f>
        <v>-6.0975786953657805</v>
      </c>
      <c r="L176" s="262">
        <f>-(L$158*'Fixed Data'!$B$25*'Fixed Data'!L$47*'Fixed Data'!$B$24*'Fixed Data'!$B$23+L$158*'Fixed Data'!$B$26)*'Fixed Data'!S46/10^6</f>
        <v>-6.3695314278167716</v>
      </c>
      <c r="M176" s="262">
        <f>-(M$158*'Fixed Data'!$B$25*'Fixed Data'!M$47*'Fixed Data'!$B$24*'Fixed Data'!$B$23+M$158*'Fixed Data'!$B$26)*'Fixed Data'!T46/10^6</f>
        <v>-6.6540625671434785</v>
      </c>
      <c r="N176" s="262">
        <f>-(N$158*'Fixed Data'!$B$25*'Fixed Data'!N$47*'Fixed Data'!$B$24*'Fixed Data'!$B$23+N$158*'Fixed Data'!$B$26)*'Fixed Data'!U46/10^6</f>
        <v>-6.951841746197359</v>
      </c>
      <c r="O176" s="262">
        <f>-(O$158*'Fixed Data'!$B$25*'Fixed Data'!O$47*'Fixed Data'!$B$24*'Fixed Data'!$B$23+O$158*'Fixed Data'!$B$26)*'Fixed Data'!V46/10^6</f>
        <v>-7.2635176633076668</v>
      </c>
      <c r="P176" s="262">
        <f>-(P$158*'Fixed Data'!$B$25*'Fixed Data'!P$47*'Fixed Data'!$B$24*'Fixed Data'!$B$23+P$158*'Fixed Data'!$B$26)*'Fixed Data'!W46/10^6</f>
        <v>-7.5897574238700702</v>
      </c>
      <c r="Q176" s="262">
        <f>-(Q$158*'Fixed Data'!$B$25*'Fixed Data'!Q$47*'Fixed Data'!$B$24*'Fixed Data'!$B$23+Q$158*'Fixed Data'!$B$26)*'Fixed Data'!X46/10^6</f>
        <v>-7.9312611510447768</v>
      </c>
      <c r="R176" s="262">
        <f>-(R$158*'Fixed Data'!$B$25*'Fixed Data'!R$47*'Fixed Data'!$B$24*'Fixed Data'!$B$23+R$158*'Fixed Data'!$B$26)*'Fixed Data'!Y46/10^6</f>
        <v>-8.2887537629388746</v>
      </c>
      <c r="S176" s="262">
        <f>-(S$158*'Fixed Data'!$B$25*'Fixed Data'!S$47*'Fixed Data'!$B$24*'Fixed Data'!$B$23+S$158*'Fixed Data'!$B$26)*'Fixed Data'!Z46/10^6</f>
        <v>-8.6610650743338837</v>
      </c>
      <c r="T176" s="262">
        <f>-(T$158*'Fixed Data'!$B$25*'Fixed Data'!T$47*'Fixed Data'!$B$24*'Fixed Data'!$B$23+T$158*'Fixed Data'!$B$26)*'Fixed Data'!AA46/10^6</f>
        <v>-9.0507797200634386</v>
      </c>
      <c r="U176" s="262">
        <f>-(U$158*'Fixed Data'!$B$25*'Fixed Data'!U$47*'Fixed Data'!$B$24*'Fixed Data'!$B$23+U$158*'Fixed Data'!$B$26)*'Fixed Data'!AB46/10^6</f>
        <v>-9.4587354832446362</v>
      </c>
      <c r="V176" s="262">
        <f>-(V$158*'Fixed Data'!$B$25*'Fixed Data'!V$47*'Fixed Data'!$B$24*'Fixed Data'!$B$23+V$158*'Fixed Data'!$B$26)*'Fixed Data'!AC46/10^6</f>
        <v>-9.885811871382332</v>
      </c>
      <c r="W176" s="262">
        <f>-(W$158*'Fixed Data'!$B$25*'Fixed Data'!W$47*'Fixed Data'!$B$24*'Fixed Data'!$B$23+W$158*'Fixed Data'!$B$26)*'Fixed Data'!AD46/10^6</f>
        <v>-10.332932294517478</v>
      </c>
      <c r="X176" s="262">
        <f>-(X$158*'Fixed Data'!$B$25*'Fixed Data'!X$47*'Fixed Data'!$B$24*'Fixed Data'!$B$23+X$158*'Fixed Data'!$B$26)*'Fixed Data'!AE46/10^6</f>
        <v>-10.801066348706417</v>
      </c>
      <c r="Y176" s="262">
        <f>-(Y$158*'Fixed Data'!$B$25*'Fixed Data'!Y$47*'Fixed Data'!$B$24*'Fixed Data'!$B$23+Y$158*'Fixed Data'!$B$26)*'Fixed Data'!AF46/10^6</f>
        <v>-11.291232223920833</v>
      </c>
      <c r="Z176" s="262">
        <f>-(Z$158*'Fixed Data'!$B$25*'Fixed Data'!Z$47*'Fixed Data'!$B$24*'Fixed Data'!$B$23+Z$158*'Fixed Data'!$B$26)*'Fixed Data'!AG46/10^6</f>
        <v>-11.804499310414474</v>
      </c>
      <c r="AA176" s="262">
        <f>-(AA$158*'Fixed Data'!$B$25*'Fixed Data'!AA$47*'Fixed Data'!$B$24*'Fixed Data'!$B$23+AA$158*'Fixed Data'!$B$26)*'Fixed Data'!AH46/10^6</f>
        <v>-12.341990831629101</v>
      </c>
      <c r="AB176" s="262">
        <f>-(AB$158*'Fixed Data'!$B$25*'Fixed Data'!AB$47*'Fixed Data'!$B$24*'Fixed Data'!$B$23+AB$158*'Fixed Data'!$B$26)*'Fixed Data'!AI46/10^6</f>
        <v>-12.90488674940498</v>
      </c>
      <c r="AC176" s="262">
        <f>-(AC$158*'Fixed Data'!$B$25*'Fixed Data'!AC$47*'Fixed Data'!$B$24*'Fixed Data'!$B$23+AC$158*'Fixed Data'!$B$26)*'Fixed Data'!AJ46/10^6</f>
        <v>-134.85566156080495</v>
      </c>
      <c r="AD176" s="262">
        <f>-(AD$158*'Fixed Data'!$B$25*'Fixed Data'!AD$47*'Fixed Data'!$B$24*'Fixed Data'!$B$23+AD$158*'Fixed Data'!$B$26)*'Fixed Data'!AK46/10^6</f>
        <v>-140.9243525561493</v>
      </c>
      <c r="AE176" s="262">
        <f>-(AE$158*'Fixed Data'!$B$25*'Fixed Data'!AE$47*'Fixed Data'!$B$24*'Fixed Data'!$B$23+AE$158*'Fixed Data'!$B$26)*'Fixed Data'!AL46/10^6</f>
        <v>-147.25528628157059</v>
      </c>
      <c r="AF176" s="262">
        <f>-(AF$158*'Fixed Data'!$B$25*'Fixed Data'!AF$47*'Fixed Data'!$B$24*'Fixed Data'!$B$23+AF$158*'Fixed Data'!$B$26)*'Fixed Data'!AM46/10^6</f>
        <v>-153.85266428045099</v>
      </c>
      <c r="AG176" s="262">
        <f>-(AG$158*'Fixed Data'!$B$25*'Fixed Data'!AG$47*'Fixed Data'!$B$24*'Fixed Data'!$B$23+AG$158*'Fixed Data'!$B$26)*'Fixed Data'!AN46/10^6</f>
        <v>-160.72344541581523</v>
      </c>
      <c r="AH176" s="262">
        <f>-(AH$158*'Fixed Data'!$B$25*'Fixed Data'!AH$47*'Fixed Data'!$B$24*'Fixed Data'!$B$23+AH$158*'Fixed Data'!$B$26)*'Fixed Data'!AO46/10^6</f>
        <v>-167.87907400425647</v>
      </c>
      <c r="AI176" s="262">
        <f>-(AI$158*'Fixed Data'!$B$25*'Fixed Data'!AI$47*'Fixed Data'!$B$24*'Fixed Data'!$B$23+AI$158*'Fixed Data'!$B$26)*'Fixed Data'!AP46/10^6</f>
        <v>-175.33844338563148</v>
      </c>
      <c r="AJ176" s="262">
        <f>-(AJ$158*'Fixed Data'!$B$25*'Fixed Data'!AJ$47*'Fixed Data'!$B$24*'Fixed Data'!$B$23+AJ$158*'Fixed Data'!$B$26)*'Fixed Data'!AQ46/10^6</f>
        <v>-183.1109728117236</v>
      </c>
      <c r="AK176" s="262">
        <f>-(AK$158*'Fixed Data'!$B$25*'Fixed Data'!AK$47*'Fixed Data'!$B$24*'Fixed Data'!$B$23+AK$158*'Fixed Data'!$B$26)*'Fixed Data'!AR46/10^6</f>
        <v>-191.20883088507642</v>
      </c>
      <c r="AL176" s="262">
        <f>-(AL$158*'Fixed Data'!$B$25*'Fixed Data'!AL$47*'Fixed Data'!$B$24*'Fixed Data'!$B$23+AL$158*'Fixed Data'!$B$26)*'Fixed Data'!AS46/10^6</f>
        <v>-199.6460286296111</v>
      </c>
      <c r="AM176" s="262">
        <f>-(AM$158*'Fixed Data'!$B$25*'Fixed Data'!AM$47*'Fixed Data'!$B$24*'Fixed Data'!$B$23+AM$158*'Fixed Data'!$B$26)*'Fixed Data'!AT46/10^6</f>
        <v>-208.33395642801261</v>
      </c>
      <c r="AN176" s="262">
        <f>-(AN$158*'Fixed Data'!$B$25*'Fixed Data'!AN$47*'Fixed Data'!$B$24*'Fixed Data'!$B$23+AN$158*'Fixed Data'!$B$26)*'Fixed Data'!AU46/10^6</f>
        <v>-217.33801773463486</v>
      </c>
      <c r="AO176" s="262">
        <f>-(AO$158*'Fixed Data'!$B$25*'Fixed Data'!AO$47*'Fixed Data'!$B$24*'Fixed Data'!$B$23+AO$158*'Fixed Data'!$B$26)*'Fixed Data'!AV46/10^6</f>
        <v>-226.7130089286392</v>
      </c>
      <c r="AP176" s="262">
        <f>-(AP$158*'Fixed Data'!$B$25*'Fixed Data'!AP$47*'Fixed Data'!$B$24*'Fixed Data'!$B$23+AP$158*'Fixed Data'!$B$26)*'Fixed Data'!AW46/10^6</f>
        <v>-236.47433984909756</v>
      </c>
      <c r="AQ176" s="262">
        <f>-(AQ$158*'Fixed Data'!$B$25*'Fixed Data'!AQ$47*'Fixed Data'!$B$24*'Fixed Data'!$B$23+AQ$158*'Fixed Data'!$B$26)*'Fixed Data'!AX46/10^6</f>
        <v>-246.63816973780601</v>
      </c>
      <c r="AR176" s="262">
        <f>-(AR$158*'Fixed Data'!$B$25*'Fixed Data'!AR$47*'Fixed Data'!$B$24*'Fixed Data'!$B$23+AR$158*'Fixed Data'!$B$26)*'Fixed Data'!AY46/10^6</f>
        <v>-257.04241232185774</v>
      </c>
      <c r="AS176" s="262">
        <f>-(AS$158*'Fixed Data'!$B$25*'Fixed Data'!AS$47*'Fixed Data'!$B$24*'Fixed Data'!$B$23+AS$158*'Fixed Data'!$B$26)*'Fixed Data'!AZ46/10^6</f>
        <v>-267.47304760419161</v>
      </c>
      <c r="AT176" s="262">
        <f>-(AT$158*'Fixed Data'!$B$25*'Fixed Data'!AT$47*'Fixed Data'!$B$24*'Fixed Data'!$B$23+AT$158*'Fixed Data'!$B$26)*'Fixed Data'!BA46/10^6</f>
        <v>-278.30780857144873</v>
      </c>
      <c r="AU176" s="262">
        <f>-(AU$158*'Fixed Data'!$B$25*'Fixed Data'!AU$47*'Fixed Data'!$B$24*'Fixed Data'!$B$23+AU$158*'Fixed Data'!$B$26)*'Fixed Data'!BB46/10^6</f>
        <v>-289.56210915605959</v>
      </c>
      <c r="AV176" s="262">
        <f>-(AV$158*'Fixed Data'!$B$25*'Fixed Data'!AV$47*'Fixed Data'!$B$24*'Fixed Data'!$B$23+AV$158*'Fixed Data'!$B$26)*'Fixed Data'!BC46/10^6</f>
        <v>-301.20510507280881</v>
      </c>
      <c r="AW176" s="262">
        <f>-(AW$158*'Fixed Data'!$B$25*'Fixed Data'!AW$47*'Fixed Data'!$B$24*'Fixed Data'!$B$23+AW$158*'Fixed Data'!$B$26)*'Fixed Data'!BD46/10^6</f>
        <v>-313.19287526006718</v>
      </c>
      <c r="AX176" s="262">
        <f>-(AX$158*'Fixed Data'!$B$25*'Fixed Data'!AX$47*'Fixed Data'!$B$24*'Fixed Data'!$B$23+AX$158*'Fixed Data'!$B$26)*'Fixed Data'!BE46/10^6</f>
        <v>-325.63678611062721</v>
      </c>
      <c r="AY176" s="262">
        <f>-(AY$158*'Fixed Data'!$B$25*'Fixed Data'!AY$47*'Fixed Data'!$B$24*'Fixed Data'!$B$23+AY$158*'Fixed Data'!$B$26)*'Fixed Data'!BF46/10^6</f>
        <v>-337.94932620045472</v>
      </c>
      <c r="AZ176" s="262">
        <f>-(AZ$158*'Fixed Data'!$B$25*'Fixed Data'!AZ$47*'Fixed Data'!$B$24*'Fixed Data'!$B$23+AZ$158*'Fixed Data'!$B$26)*'Fixed Data'!BG46/10^6</f>
        <v>-350.49797888733423</v>
      </c>
      <c r="BA176" s="262">
        <f>-(BA$158*'Fixed Data'!$B$25*'Fixed Data'!BA$47*'Fixed Data'!$B$24*'Fixed Data'!$B$23+BA$158*'Fixed Data'!$B$26)*'Fixed Data'!BH46/10^6</f>
        <v>-363.51085828034763</v>
      </c>
      <c r="BB176" s="262">
        <f>-(BB$158*'Fixed Data'!$B$25*'Fixed Data'!BB$47*'Fixed Data'!$B$24*'Fixed Data'!$B$23+BB$158*'Fixed Data'!$B$26)*'Fixed Data'!BI46/10^6</f>
        <v>-376.96413612602174</v>
      </c>
    </row>
    <row r="177" spans="1:54" outlineLevel="2">
      <c r="A177" s="455"/>
      <c r="B177" s="135" t="s">
        <v>282</v>
      </c>
      <c r="C177" s="135"/>
      <c r="D177" s="135" t="s">
        <v>381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6"/>
      <c r="B178" s="135" t="s">
        <v>282</v>
      </c>
      <c r="C178" s="135"/>
      <c r="D178" s="135" t="s">
        <v>381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476</v>
      </c>
      <c r="B182" s="19"/>
      <c r="C182" s="19"/>
      <c r="D182" s="19"/>
      <c r="E182" s="15"/>
    </row>
    <row r="183" spans="1:54" ht="15" outlineLevel="1">
      <c r="A183" s="12"/>
      <c r="B183" s="19"/>
      <c r="C183" s="19"/>
      <c r="D183" s="19"/>
      <c r="E183" s="15"/>
    </row>
    <row r="184" spans="1:54" s="4" customFormat="1" outlineLevel="1">
      <c r="A184" s="4" t="s">
        <v>477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7" t="s">
        <v>478</v>
      </c>
      <c r="B186" s="150" t="s">
        <v>479</v>
      </c>
      <c r="C186" s="6" t="s">
        <v>480</v>
      </c>
      <c r="D186" s="10" t="s">
        <v>392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8"/>
      <c r="B187" s="150" t="s">
        <v>481</v>
      </c>
      <c r="C187" s="6" t="s">
        <v>482</v>
      </c>
      <c r="D187" s="10" t="s">
        <v>392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4" t="s">
        <v>483</v>
      </c>
      <c r="B190" s="150" t="s">
        <v>343</v>
      </c>
      <c r="C190" s="19"/>
      <c r="D190" s="135" t="s">
        <v>381</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55"/>
      <c r="B191" s="150" t="s">
        <v>484</v>
      </c>
      <c r="C191" s="19"/>
      <c r="D191" s="135" t="s">
        <v>381</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55"/>
      <c r="B192" s="150" t="s">
        <v>386</v>
      </c>
      <c r="C192" s="19"/>
      <c r="D192" s="135" t="s">
        <v>381</v>
      </c>
      <c r="E192" s="21">
        <f>E77*E186</f>
        <v>-0.52480319019156196</v>
      </c>
      <c r="F192" s="21">
        <f t="shared" ref="F192:BB192" si="22">F77*F186</f>
        <v>-0.52146486121574809</v>
      </c>
      <c r="G192" s="21">
        <f t="shared" si="22"/>
        <v>-0.51819240252452003</v>
      </c>
      <c r="H192" s="21">
        <f t="shared" si="22"/>
        <v>-0.51498411630476471</v>
      </c>
      <c r="I192" s="21">
        <f t="shared" si="22"/>
        <v>-0.51183867408067041</v>
      </c>
      <c r="J192" s="21">
        <f t="shared" si="22"/>
        <v>-0.50875461732164917</v>
      </c>
      <c r="K192" s="21">
        <f t="shared" si="22"/>
        <v>-0.50573054581106658</v>
      </c>
      <c r="L192" s="21">
        <f t="shared" si="22"/>
        <v>-0.50276511623537756</v>
      </c>
      <c r="M192" s="21">
        <f t="shared" si="22"/>
        <v>-0.4998508248994617</v>
      </c>
      <c r="N192" s="21">
        <f t="shared" si="22"/>
        <v>-0.49699187734546746</v>
      </c>
      <c r="O192" s="21">
        <f t="shared" si="22"/>
        <v>-0.49418810906303817</v>
      </c>
      <c r="P192" s="21">
        <f t="shared" si="22"/>
        <v>-0.49143838002587248</v>
      </c>
      <c r="Q192" s="21">
        <f t="shared" si="22"/>
        <v>-0.48874159953709029</v>
      </c>
      <c r="R192" s="21">
        <f t="shared" si="22"/>
        <v>-0.48609614236404519</v>
      </c>
      <c r="S192" s="21">
        <f t="shared" si="22"/>
        <v>-0.48350152267067747</v>
      </c>
      <c r="T192" s="21">
        <f t="shared" si="22"/>
        <v>-0.4809568864937912</v>
      </c>
      <c r="U192" s="21">
        <f t="shared" si="22"/>
        <v>-0.47846132738472413</v>
      </c>
      <c r="V192" s="21">
        <f t="shared" si="22"/>
        <v>-0.47601398237929465</v>
      </c>
      <c r="W192" s="21">
        <f t="shared" si="22"/>
        <v>-0.47361403096943661</v>
      </c>
      <c r="X192" s="21">
        <f t="shared" si="22"/>
        <v>-0.47126069361048989</v>
      </c>
      <c r="Y192" s="21">
        <f t="shared" si="22"/>
        <v>-0.46895323021511459</v>
      </c>
      <c r="Z192" s="21">
        <f t="shared" si="22"/>
        <v>-0.46669094152988994</v>
      </c>
      <c r="AA192" s="21">
        <f t="shared" si="22"/>
        <v>-0.46447316493332974</v>
      </c>
      <c r="AB192" s="21">
        <f t="shared" si="22"/>
        <v>-0.46229927643935281</v>
      </c>
      <c r="AC192" s="21">
        <f t="shared" si="22"/>
        <v>-4.6016244626525102</v>
      </c>
      <c r="AD192" s="21">
        <f t="shared" si="22"/>
        <v>-4.5807481705485404</v>
      </c>
      <c r="AE192" s="21">
        <f t="shared" si="22"/>
        <v>-4.5602941187945039</v>
      </c>
      <c r="AF192" s="21">
        <f t="shared" si="22"/>
        <v>-4.5402574796828397</v>
      </c>
      <c r="AG192" s="21">
        <f t="shared" si="22"/>
        <v>-4.5206337692122114</v>
      </c>
      <c r="AH192" s="21">
        <f t="shared" si="22"/>
        <v>-4.5014188272193385</v>
      </c>
      <c r="AI192" s="21">
        <f t="shared" si="22"/>
        <v>-4.4826088191985436</v>
      </c>
      <c r="AJ192" s="21">
        <f t="shared" si="22"/>
        <v>-4.4858711061354946</v>
      </c>
      <c r="AK192" s="21">
        <f t="shared" si="22"/>
        <v>-4.4894615197409129</v>
      </c>
      <c r="AL192" s="21">
        <f t="shared" si="22"/>
        <v>-4.4933821897847341</v>
      </c>
      <c r="AM192" s="21">
        <f t="shared" si="22"/>
        <v>-4.4954003549914621</v>
      </c>
      <c r="AN192" s="21">
        <f t="shared" si="22"/>
        <v>-4.4968339493879581</v>
      </c>
      <c r="AO192" s="21">
        <f t="shared" si="22"/>
        <v>-4.4985968518184798</v>
      </c>
      <c r="AP192" s="21">
        <f t="shared" si="22"/>
        <v>-4.5006895119912187</v>
      </c>
      <c r="AQ192" s="21">
        <f t="shared" si="22"/>
        <v>-4.5031126685358966</v>
      </c>
      <c r="AR192" s="21">
        <f t="shared" si="22"/>
        <v>-4.5027346356168456</v>
      </c>
      <c r="AS192" s="21">
        <f t="shared" si="22"/>
        <v>-4.4960469411598938</v>
      </c>
      <c r="AT192" s="21">
        <f t="shared" si="22"/>
        <v>-4.4896689573299566</v>
      </c>
      <c r="AU192" s="21">
        <f t="shared" si="22"/>
        <v>-4.4835936515837078</v>
      </c>
      <c r="AV192" s="21">
        <f t="shared" si="22"/>
        <v>-4.4771184095502008</v>
      </c>
      <c r="AW192" s="21">
        <f t="shared" si="22"/>
        <v>-4.4694571148943307</v>
      </c>
      <c r="AX192" s="21">
        <f t="shared" si="22"/>
        <v>-4.4620734539582267</v>
      </c>
      <c r="AY192" s="21">
        <f t="shared" si="22"/>
        <v>-4.4470060774473028</v>
      </c>
      <c r="AZ192" s="21">
        <f t="shared" si="22"/>
        <v>-4.4296144159538526</v>
      </c>
      <c r="BA192" s="21">
        <f t="shared" si="22"/>
        <v>-4.4127807372570844</v>
      </c>
      <c r="BB192" s="21">
        <f t="shared" si="22"/>
        <v>-4.396011030886541</v>
      </c>
    </row>
    <row r="193" spans="1:54" outlineLevel="2">
      <c r="A193" s="455"/>
      <c r="B193" s="150" t="s">
        <v>485</v>
      </c>
      <c r="C193" s="19"/>
      <c r="D193" s="135" t="s">
        <v>381</v>
      </c>
      <c r="E193" s="21">
        <f t="shared" ref="E193:AJ193" si="23">SUMIF($B$143:$B$154,"Environmental",E$143:E$154)*E186</f>
        <v>-3.1291899988538172</v>
      </c>
      <c r="F193" s="21">
        <f t="shared" si="23"/>
        <v>-3.1646102419433886</v>
      </c>
      <c r="G193" s="21">
        <f t="shared" si="23"/>
        <v>-3.1887332214250872</v>
      </c>
      <c r="H193" s="21">
        <f t="shared" si="23"/>
        <v>-3.2127010256336739</v>
      </c>
      <c r="I193" s="21">
        <f t="shared" si="23"/>
        <v>-3.2473824051736551</v>
      </c>
      <c r="J193" s="21">
        <f t="shared" si="23"/>
        <v>-3.2817923222890619</v>
      </c>
      <c r="K193" s="21">
        <f t="shared" si="23"/>
        <v>-3.3052099333116463</v>
      </c>
      <c r="L193" s="21">
        <f t="shared" si="23"/>
        <v>-3.3391707067893308</v>
      </c>
      <c r="M193" s="21">
        <f t="shared" si="23"/>
        <v>-3.3728473055291088</v>
      </c>
      <c r="N193" s="21">
        <f t="shared" si="23"/>
        <v>-3.3957390567171255</v>
      </c>
      <c r="O193" s="21">
        <f t="shared" si="23"/>
        <v>-3.4290134713205394</v>
      </c>
      <c r="P193" s="21">
        <f t="shared" si="23"/>
        <v>-3.4620736429466326</v>
      </c>
      <c r="Q193" s="21">
        <f t="shared" si="23"/>
        <v>-3.4949289722097148</v>
      </c>
      <c r="R193" s="21">
        <f t="shared" si="23"/>
        <v>-3.5378990923535647</v>
      </c>
      <c r="S193" s="21">
        <f t="shared" si="23"/>
        <v>-3.5703125567379996</v>
      </c>
      <c r="T193" s="21">
        <f t="shared" si="23"/>
        <v>-3.6025498589354767</v>
      </c>
      <c r="U193" s="21">
        <f t="shared" si="23"/>
        <v>-3.6346200222890928</v>
      </c>
      <c r="V193" s="21">
        <f t="shared" si="23"/>
        <v>-3.6766326595765095</v>
      </c>
      <c r="W193" s="21">
        <f t="shared" si="23"/>
        <v>-3.7083445062833276</v>
      </c>
      <c r="X193" s="21">
        <f t="shared" si="23"/>
        <v>-3.7499168088252541</v>
      </c>
      <c r="Y193" s="21">
        <f t="shared" si="23"/>
        <v>-3.7813099332020736</v>
      </c>
      <c r="Z193" s="21">
        <f t="shared" si="23"/>
        <v>-3.8224852938246903</v>
      </c>
      <c r="AA193" s="21">
        <f t="shared" si="23"/>
        <v>-3.8634548551850689</v>
      </c>
      <c r="AB193" s="21">
        <f t="shared" si="23"/>
        <v>-3.9042303487702221</v>
      </c>
      <c r="AC193" s="21">
        <f t="shared" si="23"/>
        <v>-39.425381528139795</v>
      </c>
      <c r="AD193" s="21">
        <f t="shared" si="23"/>
        <v>-39.812659016937005</v>
      </c>
      <c r="AE193" s="21">
        <f t="shared" si="23"/>
        <v>-40.207999933205642</v>
      </c>
      <c r="AF193" s="21">
        <f t="shared" si="23"/>
        <v>-40.598789906668685</v>
      </c>
      <c r="AG193" s="21">
        <f t="shared" si="23"/>
        <v>-40.986318609092962</v>
      </c>
      <c r="AH193" s="21">
        <f t="shared" si="23"/>
        <v>-41.372171490139294</v>
      </c>
      <c r="AI193" s="21">
        <f t="shared" si="23"/>
        <v>-41.758542918477829</v>
      </c>
      <c r="AJ193" s="21">
        <f t="shared" si="23"/>
        <v>-42.348803319417385</v>
      </c>
      <c r="AK193" s="21">
        <f t="shared" ref="AK193:BB193" si="24">SUMIF($B$143:$B$154,"Environmental",AK$143:AK$154)*AK186</f>
        <v>-42.942359556370413</v>
      </c>
      <c r="AL193" s="21">
        <f t="shared" si="24"/>
        <v>-43.539951238496151</v>
      </c>
      <c r="AM193" s="21">
        <f t="shared" si="24"/>
        <v>-44.120016033114922</v>
      </c>
      <c r="AN193" s="21">
        <f t="shared" si="24"/>
        <v>-44.694882134107296</v>
      </c>
      <c r="AO193" s="21">
        <f t="shared" si="24"/>
        <v>-45.273337969775795</v>
      </c>
      <c r="AP193" s="21">
        <f t="shared" si="24"/>
        <v>-45.855541610052249</v>
      </c>
      <c r="AQ193" s="21">
        <f t="shared" si="24"/>
        <v>-46.441707130268604</v>
      </c>
      <c r="AR193" s="21">
        <f t="shared" si="24"/>
        <v>-46.999258674075833</v>
      </c>
      <c r="AS193" s="21">
        <f t="shared" si="24"/>
        <v>-47.490062927753812</v>
      </c>
      <c r="AT193" s="21">
        <f t="shared" si="24"/>
        <v>-47.982497761619882</v>
      </c>
      <c r="AU193" s="21">
        <f t="shared" si="24"/>
        <v>-48.476616589161189</v>
      </c>
      <c r="AV193" s="21">
        <f t="shared" si="24"/>
        <v>-48.964851511802649</v>
      </c>
      <c r="AW193" s="21">
        <f t="shared" si="24"/>
        <v>-49.438351909393809</v>
      </c>
      <c r="AX193" s="21">
        <f t="shared" si="24"/>
        <v>-49.913045442550178</v>
      </c>
      <c r="AY193" s="21">
        <f t="shared" si="24"/>
        <v>-50.298988792594947</v>
      </c>
      <c r="AZ193" s="21">
        <f t="shared" si="24"/>
        <v>-50.654596332104695</v>
      </c>
      <c r="BA193" s="21">
        <f t="shared" si="24"/>
        <v>-51.012317359242878</v>
      </c>
      <c r="BB193" s="21">
        <f t="shared" si="24"/>
        <v>-51.366587635394865</v>
      </c>
    </row>
    <row r="194" spans="1:54" outlineLevel="2">
      <c r="A194" s="455"/>
      <c r="B194" s="150" t="s">
        <v>486</v>
      </c>
      <c r="C194" s="19"/>
      <c r="D194" s="135" t="s">
        <v>381</v>
      </c>
      <c r="E194" s="21">
        <f t="shared" ref="E194:AJ194" si="25">SUM(E172:E174)*E186</f>
        <v>-1.5670711831525388</v>
      </c>
      <c r="F194" s="21">
        <f t="shared" si="25"/>
        <v>-1.5808151029670234</v>
      </c>
      <c r="G194" s="21">
        <f t="shared" si="25"/>
        <v>-1.5948169335141418</v>
      </c>
      <c r="H194" s="21">
        <f t="shared" si="25"/>
        <v>-1.6090791253632351</v>
      </c>
      <c r="I194" s="21">
        <f t="shared" si="25"/>
        <v>-1.6236052001710628</v>
      </c>
      <c r="J194" s="21">
        <f t="shared" si="25"/>
        <v>-1.6383982270774942</v>
      </c>
      <c r="K194" s="21">
        <f t="shared" si="25"/>
        <v>-1.6534613991324294</v>
      </c>
      <c r="L194" s="21">
        <f t="shared" si="25"/>
        <v>-1.6687980420184945</v>
      </c>
      <c r="M194" s="21">
        <f t="shared" si="25"/>
        <v>-1.684390670111791</v>
      </c>
      <c r="N194" s="21">
        <f t="shared" si="25"/>
        <v>-1.7002605346667703</v>
      </c>
      <c r="O194" s="21">
        <f t="shared" si="25"/>
        <v>-1.7164147750773489</v>
      </c>
      <c r="P194" s="21">
        <f t="shared" si="25"/>
        <v>-1.7328572715605852</v>
      </c>
      <c r="Q194" s="21">
        <f t="shared" si="25"/>
        <v>-1.7495920547102815</v>
      </c>
      <c r="R194" s="21">
        <f t="shared" si="25"/>
        <v>-1.7666211928966569</v>
      </c>
      <c r="S194" s="21">
        <f t="shared" si="25"/>
        <v>-1.7835494294502352</v>
      </c>
      <c r="T194" s="21">
        <f t="shared" si="25"/>
        <v>-1.8007751690553526</v>
      </c>
      <c r="U194" s="21">
        <f t="shared" si="25"/>
        <v>-1.8183028898394507</v>
      </c>
      <c r="V194" s="21">
        <f t="shared" si="25"/>
        <v>-1.8361372461745036</v>
      </c>
      <c r="W194" s="21">
        <f t="shared" si="25"/>
        <v>-1.8542830683242313</v>
      </c>
      <c r="X194" s="21">
        <f t="shared" si="25"/>
        <v>-1.8727453745082649</v>
      </c>
      <c r="Y194" s="21">
        <f t="shared" si="25"/>
        <v>-1.8915293696460509</v>
      </c>
      <c r="Z194" s="21">
        <f t="shared" si="25"/>
        <v>-1.91064046287808</v>
      </c>
      <c r="AA194" s="21">
        <f t="shared" si="25"/>
        <v>-1.9300842608196156</v>
      </c>
      <c r="AB194" s="21">
        <f t="shared" si="25"/>
        <v>-1.9498665888305933</v>
      </c>
      <c r="AC194" s="21">
        <f t="shared" si="25"/>
        <v>-19.686999675350183</v>
      </c>
      <c r="AD194" s="21">
        <f t="shared" si="25"/>
        <v>-19.877238499255611</v>
      </c>
      <c r="AE194" s="21">
        <f t="shared" si="25"/>
        <v>-20.06783608441674</v>
      </c>
      <c r="AF194" s="21">
        <f t="shared" si="25"/>
        <v>-20.257895300035628</v>
      </c>
      <c r="AG194" s="21">
        <f t="shared" si="25"/>
        <v>-20.44693351482503</v>
      </c>
      <c r="AH194" s="21">
        <f t="shared" si="25"/>
        <v>-20.635032931698348</v>
      </c>
      <c r="AI194" s="21">
        <f t="shared" si="25"/>
        <v>-20.823100641303668</v>
      </c>
      <c r="AJ194" s="21">
        <f t="shared" si="25"/>
        <v>-21.112778755274416</v>
      </c>
      <c r="AK194" s="21">
        <f t="shared" ref="AK194:BB194" si="26">SUM(AK172:AK174)*AK186</f>
        <v>-21.404335424988592</v>
      </c>
      <c r="AL194" s="21">
        <f t="shared" si="26"/>
        <v>-21.697877499480178</v>
      </c>
      <c r="AM194" s="21">
        <f t="shared" si="26"/>
        <v>-21.982618055821053</v>
      </c>
      <c r="AN194" s="21">
        <f t="shared" si="26"/>
        <v>-22.264750339174551</v>
      </c>
      <c r="AO194" s="21">
        <f t="shared" si="26"/>
        <v>-22.548691463861772</v>
      </c>
      <c r="AP194" s="21">
        <f t="shared" si="26"/>
        <v>-22.834510191701014</v>
      </c>
      <c r="AQ194" s="21">
        <f t="shared" si="26"/>
        <v>-23.122284617807274</v>
      </c>
      <c r="AR194" s="21">
        <f t="shared" si="26"/>
        <v>-23.395806322839242</v>
      </c>
      <c r="AS194" s="21">
        <f t="shared" si="26"/>
        <v>-23.636111526079056</v>
      </c>
      <c r="AT194" s="21">
        <f t="shared" si="26"/>
        <v>-23.877242563519857</v>
      </c>
      <c r="AU194" s="21">
        <f t="shared" si="26"/>
        <v>-24.119221524372012</v>
      </c>
      <c r="AV194" s="21">
        <f t="shared" si="26"/>
        <v>-24.358282257585426</v>
      </c>
      <c r="AW194" s="21">
        <f t="shared" si="26"/>
        <v>-24.590025518451135</v>
      </c>
      <c r="AX194" s="21">
        <f t="shared" si="26"/>
        <v>-24.822375475035727</v>
      </c>
      <c r="AY194" s="21">
        <f t="shared" si="26"/>
        <v>-25.010607518299903</v>
      </c>
      <c r="AZ194" s="21">
        <f t="shared" si="26"/>
        <v>-25.183781893891503</v>
      </c>
      <c r="BA194" s="21">
        <f t="shared" si="26"/>
        <v>-25.358034873786092</v>
      </c>
      <c r="BB194" s="21">
        <f t="shared" si="26"/>
        <v>-25.530599685010102</v>
      </c>
    </row>
    <row r="195" spans="1:54" outlineLevel="2">
      <c r="A195" s="455"/>
      <c r="B195" s="150" t="s">
        <v>487</v>
      </c>
      <c r="C195" s="19"/>
      <c r="D195" s="135" t="s">
        <v>381</v>
      </c>
      <c r="E195" s="21">
        <f t="shared" ref="E195:AJ195" si="27">SUM(E176:E178)*E186</f>
        <v>-4.7012135483440263</v>
      </c>
      <c r="F195" s="21">
        <f t="shared" si="27"/>
        <v>-4.7424453077945632</v>
      </c>
      <c r="G195" s="21">
        <f t="shared" si="27"/>
        <v>-4.7844508005424267</v>
      </c>
      <c r="H195" s="21">
        <f t="shared" si="27"/>
        <v>-4.8272373760897045</v>
      </c>
      <c r="I195" s="21">
        <f t="shared" si="27"/>
        <v>-4.8708156005131888</v>
      </c>
      <c r="J195" s="21">
        <f t="shared" si="27"/>
        <v>-4.915194680152946</v>
      </c>
      <c r="K195" s="21">
        <f t="shared" si="27"/>
        <v>-4.9603841973972891</v>
      </c>
      <c r="L195" s="21">
        <f t="shared" si="27"/>
        <v>-5.0063941260554827</v>
      </c>
      <c r="M195" s="21">
        <f t="shared" si="27"/>
        <v>-5.0531720092747285</v>
      </c>
      <c r="N195" s="21">
        <f t="shared" si="27"/>
        <v>-5.1007816029457329</v>
      </c>
      <c r="O195" s="21">
        <f t="shared" si="27"/>
        <v>-5.1492443252320479</v>
      </c>
      <c r="P195" s="21">
        <f t="shared" si="27"/>
        <v>-5.1985718157245477</v>
      </c>
      <c r="Q195" s="21">
        <f t="shared" si="27"/>
        <v>-5.2487761641308461</v>
      </c>
      <c r="R195" s="21">
        <f t="shared" si="27"/>
        <v>-5.2998635786899699</v>
      </c>
      <c r="S195" s="21">
        <f t="shared" si="27"/>
        <v>-5.3506482873247529</v>
      </c>
      <c r="T195" s="21">
        <f t="shared" si="27"/>
        <v>-5.4023255061455053</v>
      </c>
      <c r="U195" s="21">
        <f t="shared" si="27"/>
        <v>-5.4549086705336087</v>
      </c>
      <c r="V195" s="21">
        <f t="shared" si="27"/>
        <v>-5.5084117375134474</v>
      </c>
      <c r="W195" s="21">
        <f t="shared" si="27"/>
        <v>-5.5628492049726939</v>
      </c>
      <c r="X195" s="21">
        <f t="shared" si="27"/>
        <v>-5.6182361235247935</v>
      </c>
      <c r="Y195" s="21">
        <f t="shared" si="27"/>
        <v>-5.6745881089381527</v>
      </c>
      <c r="Z195" s="21">
        <f t="shared" si="27"/>
        <v>-5.7319213876439594</v>
      </c>
      <c r="AA195" s="21">
        <f t="shared" si="27"/>
        <v>-5.7902527834444211</v>
      </c>
      <c r="AB195" s="21">
        <f t="shared" si="27"/>
        <v>-5.8495997664917798</v>
      </c>
      <c r="AC195" s="21">
        <f t="shared" si="27"/>
        <v>-59.060999026608521</v>
      </c>
      <c r="AD195" s="21">
        <f t="shared" si="27"/>
        <v>-59.631715498957035</v>
      </c>
      <c r="AE195" s="21">
        <f t="shared" si="27"/>
        <v>-60.203508255204717</v>
      </c>
      <c r="AF195" s="21">
        <f t="shared" si="27"/>
        <v>-60.773685902998146</v>
      </c>
      <c r="AG195" s="21">
        <f t="shared" si="27"/>
        <v>-61.340800546578727</v>
      </c>
      <c r="AH195" s="21">
        <f t="shared" si="27"/>
        <v>-61.905098797709591</v>
      </c>
      <c r="AI195" s="21">
        <f t="shared" si="27"/>
        <v>-62.469301926914561</v>
      </c>
      <c r="AJ195" s="21">
        <f t="shared" si="27"/>
        <v>-63.338336269128426</v>
      </c>
      <c r="AK195" s="21">
        <f t="shared" ref="AK195:BB195" si="28">SUM(AK176:AK178)*AK186</f>
        <v>-64.213006278498867</v>
      </c>
      <c r="AL195" s="21">
        <f t="shared" si="28"/>
        <v>-65.093632502189095</v>
      </c>
      <c r="AM195" s="21">
        <f t="shared" si="28"/>
        <v>-65.947854171538324</v>
      </c>
      <c r="AN195" s="21">
        <f t="shared" si="28"/>
        <v>-66.794251021879091</v>
      </c>
      <c r="AO195" s="21">
        <f t="shared" si="28"/>
        <v>-67.646074396205819</v>
      </c>
      <c r="AP195" s="21">
        <f t="shared" si="28"/>
        <v>-68.50353057999169</v>
      </c>
      <c r="AQ195" s="21">
        <f t="shared" si="28"/>
        <v>-69.366853858588001</v>
      </c>
      <c r="AR195" s="21">
        <f t="shared" si="28"/>
        <v>-70.187418973961698</v>
      </c>
      <c r="AS195" s="21">
        <f t="shared" si="28"/>
        <v>-70.908334583943798</v>
      </c>
      <c r="AT195" s="21">
        <f t="shared" si="28"/>
        <v>-71.631727696528827</v>
      </c>
      <c r="AU195" s="21">
        <f t="shared" si="28"/>
        <v>-72.357664579349219</v>
      </c>
      <c r="AV195" s="21">
        <f t="shared" si="28"/>
        <v>-73.074846779252525</v>
      </c>
      <c r="AW195" s="21">
        <f t="shared" si="28"/>
        <v>-73.770076562109622</v>
      </c>
      <c r="AX195" s="21">
        <f t="shared" si="28"/>
        <v>-74.467126432122328</v>
      </c>
      <c r="AY195" s="21">
        <f t="shared" si="28"/>
        <v>-75.031822562160727</v>
      </c>
      <c r="AZ195" s="21">
        <f t="shared" si="28"/>
        <v>-75.551345689175776</v>
      </c>
      <c r="BA195" s="21">
        <f t="shared" si="28"/>
        <v>-76.074104629098585</v>
      </c>
      <c r="BB195" s="21">
        <f t="shared" si="28"/>
        <v>-76.591799063007656</v>
      </c>
    </row>
    <row r="196" spans="1:54" outlineLevel="2">
      <c r="A196" s="455"/>
      <c r="B196" s="150" t="s">
        <v>285</v>
      </c>
      <c r="C196" s="19"/>
      <c r="D196" s="135" t="s">
        <v>381</v>
      </c>
      <c r="E196" s="21">
        <f t="shared" ref="E196:AJ196" si="29">SUMIF($B$143:$B$154,"Safety",E$143:E$154)*E187</f>
        <v>-0.64217847998152833</v>
      </c>
      <c r="F196" s="21">
        <f t="shared" si="29"/>
        <v>-0.64954792244160053</v>
      </c>
      <c r="G196" s="21">
        <f t="shared" si="29"/>
        <v>-0.65712965606984175</v>
      </c>
      <c r="H196" s="21">
        <f t="shared" si="29"/>
        <v>-0.66490686833249268</v>
      </c>
      <c r="I196" s="21">
        <f t="shared" si="29"/>
        <v>-0.67291764041191415</v>
      </c>
      <c r="J196" s="21">
        <f t="shared" si="29"/>
        <v>-0.68116736273335488</v>
      </c>
      <c r="K196" s="21">
        <f t="shared" si="29"/>
        <v>-0.68966156482388929</v>
      </c>
      <c r="L196" s="21">
        <f t="shared" si="29"/>
        <v>-0.69840604460836075</v>
      </c>
      <c r="M196" s="21">
        <f t="shared" si="29"/>
        <v>-0.70617566714385571</v>
      </c>
      <c r="N196" s="21">
        <f t="shared" si="29"/>
        <v>-0.71400267318788935</v>
      </c>
      <c r="O196" s="21">
        <f t="shared" si="29"/>
        <v>-0.72209255886232193</v>
      </c>
      <c r="P196" s="21">
        <f t="shared" si="29"/>
        <v>-0.73045166257744665</v>
      </c>
      <c r="Q196" s="21">
        <f t="shared" si="29"/>
        <v>-0.73908655345741536</v>
      </c>
      <c r="R196" s="21">
        <f t="shared" si="29"/>
        <v>-0.74787658796836742</v>
      </c>
      <c r="S196" s="21">
        <f t="shared" si="29"/>
        <v>-0.75693519614954829</v>
      </c>
      <c r="T196" s="21">
        <f t="shared" si="29"/>
        <v>-0.76629044535697755</v>
      </c>
      <c r="U196" s="21">
        <f t="shared" si="29"/>
        <v>-0.77595007538613281</v>
      </c>
      <c r="V196" s="21">
        <f t="shared" si="29"/>
        <v>-0.78592209859282325</v>
      </c>
      <c r="W196" s="21">
        <f t="shared" si="29"/>
        <v>-0.79621492320725118</v>
      </c>
      <c r="X196" s="21">
        <f t="shared" si="29"/>
        <v>-0.80683727847514408</v>
      </c>
      <c r="Y196" s="21">
        <f t="shared" si="29"/>
        <v>-0.81779825966579467</v>
      </c>
      <c r="Z196" s="21">
        <f t="shared" si="29"/>
        <v>-0.82910736887573921</v>
      </c>
      <c r="AA196" s="21">
        <f t="shared" si="29"/>
        <v>-0.84077448472536664</v>
      </c>
      <c r="AB196" s="21">
        <f t="shared" si="29"/>
        <v>-0.85280989605178059</v>
      </c>
      <c r="AC196" s="21">
        <f t="shared" si="29"/>
        <v>-1.8298251255392637</v>
      </c>
      <c r="AD196" s="21">
        <f t="shared" si="29"/>
        <v>-1.828773942419611</v>
      </c>
      <c r="AE196" s="21">
        <f t="shared" si="29"/>
        <v>-1.8283434455921568</v>
      </c>
      <c r="AF196" s="21">
        <f t="shared" si="29"/>
        <v>-1.8285430325196896</v>
      </c>
      <c r="AG196" s="21">
        <f t="shared" si="29"/>
        <v>-1.8293826955088732</v>
      </c>
      <c r="AH196" s="21">
        <f t="shared" si="29"/>
        <v>-1.8308729819524223</v>
      </c>
      <c r="AI196" s="21">
        <f t="shared" si="29"/>
        <v>-1.8330251116703189</v>
      </c>
      <c r="AJ196" s="21">
        <f t="shared" si="29"/>
        <v>-1.8397297233994192</v>
      </c>
      <c r="AK196" s="21">
        <f t="shared" ref="AK196:BB196" si="30">SUMIF($B$143:$B$154,"Safety",AK$143:AK$154)*AK187</f>
        <v>-1.8471435427978482</v>
      </c>
      <c r="AL196" s="21">
        <f t="shared" si="30"/>
        <v>-1.855284259607519</v>
      </c>
      <c r="AM196" s="21">
        <f t="shared" si="30"/>
        <v>-1.8628423807419321</v>
      </c>
      <c r="AN196" s="21">
        <f t="shared" si="30"/>
        <v>-1.8705645880849122</v>
      </c>
      <c r="AO196" s="21">
        <f t="shared" si="30"/>
        <v>-1.8790015615707214</v>
      </c>
      <c r="AP196" s="21">
        <f t="shared" si="30"/>
        <v>-1.8881709087510807</v>
      </c>
      <c r="AQ196" s="21">
        <f t="shared" si="30"/>
        <v>-1.8980911003997456</v>
      </c>
      <c r="AR196" s="21">
        <f t="shared" si="30"/>
        <v>-1.906215469116143</v>
      </c>
      <c r="AS196" s="21">
        <f t="shared" si="30"/>
        <v>-1.9095104889856358</v>
      </c>
      <c r="AT196" s="21">
        <f t="shared" si="30"/>
        <v>-1.9133197873359551</v>
      </c>
      <c r="AU196" s="21">
        <f t="shared" si="30"/>
        <v>-1.9176497496896741</v>
      </c>
      <c r="AV196" s="21">
        <f t="shared" si="30"/>
        <v>-1.9219252037214316</v>
      </c>
      <c r="AW196" s="21">
        <f t="shared" si="30"/>
        <v>-1.9254606998284585</v>
      </c>
      <c r="AX196" s="21">
        <f t="shared" si="30"/>
        <v>-1.9294703469349275</v>
      </c>
      <c r="AY196" s="21">
        <f t="shared" si="30"/>
        <v>-1.9327381144152911</v>
      </c>
      <c r="AZ196" s="21">
        <f t="shared" si="30"/>
        <v>-1.9360434727792792</v>
      </c>
      <c r="BA196" s="21">
        <f t="shared" si="30"/>
        <v>-1.9398276339409664</v>
      </c>
      <c r="BB196" s="21">
        <f t="shared" si="30"/>
        <v>-1.9436191915665759</v>
      </c>
    </row>
    <row r="197" spans="1:54" outlineLevel="2">
      <c r="A197" s="455"/>
      <c r="B197" s="150" t="s">
        <v>288</v>
      </c>
      <c r="C197" s="19"/>
      <c r="D197" s="135" t="s">
        <v>381</v>
      </c>
      <c r="E197" s="21">
        <f>SUMIF($B$143:$B$154,"Financial",E$143:E$154)*E186</f>
        <v>-3.8954889408</v>
      </c>
      <c r="F197" s="21">
        <f t="shared" ref="F197:BB197" si="31">SUMIF($B$143:$B$154,"Financial",F$143:F$154)*F186</f>
        <v>-3.8619584761352659</v>
      </c>
      <c r="G197" s="21">
        <f t="shared" si="31"/>
        <v>-3.8293016110527667</v>
      </c>
      <c r="H197" s="21">
        <f t="shared" si="31"/>
        <v>-3.7971561548062902</v>
      </c>
      <c r="I197" s="21">
        <f t="shared" si="31"/>
        <v>-3.7660314151840364</v>
      </c>
      <c r="J197" s="21">
        <f t="shared" si="31"/>
        <v>-3.7358984122354957</v>
      </c>
      <c r="K197" s="21">
        <f t="shared" si="31"/>
        <v>-3.7067292617310783</v>
      </c>
      <c r="L197" s="21">
        <f t="shared" si="31"/>
        <v>-3.6784971462343639</v>
      </c>
      <c r="M197" s="21">
        <f t="shared" si="31"/>
        <v>-3.6191125431442868</v>
      </c>
      <c r="N197" s="21">
        <f t="shared" si="31"/>
        <v>-3.5566144790109635</v>
      </c>
      <c r="O197" s="21">
        <f t="shared" si="31"/>
        <v>-3.496230792396569</v>
      </c>
      <c r="P197" s="21">
        <f t="shared" si="31"/>
        <v>-3.4378962381348299</v>
      </c>
      <c r="Q197" s="21">
        <f t="shared" si="31"/>
        <v>-3.3815479151512609</v>
      </c>
      <c r="R197" s="21">
        <f t="shared" si="31"/>
        <v>-3.3255829273262734</v>
      </c>
      <c r="S197" s="21">
        <f t="shared" si="31"/>
        <v>-3.2712927030440975</v>
      </c>
      <c r="T197" s="21">
        <f t="shared" si="31"/>
        <v>-3.218849598969137</v>
      </c>
      <c r="U197" s="21">
        <f t="shared" si="31"/>
        <v>-3.1682141221525617</v>
      </c>
      <c r="V197" s="21">
        <f t="shared" si="31"/>
        <v>-3.1193393787454591</v>
      </c>
      <c r="W197" s="21">
        <f t="shared" si="31"/>
        <v>-3.072173099998575</v>
      </c>
      <c r="X197" s="21">
        <f t="shared" si="31"/>
        <v>-3.0266649481392993</v>
      </c>
      <c r="Y197" s="21">
        <f t="shared" si="31"/>
        <v>-2.982721299717376</v>
      </c>
      <c r="Z197" s="21">
        <f t="shared" si="31"/>
        <v>-2.9402664965388752</v>
      </c>
      <c r="AA197" s="21">
        <f t="shared" si="31"/>
        <v>-2.8993306467163835</v>
      </c>
      <c r="AB197" s="21">
        <f t="shared" si="31"/>
        <v>-2.8598704392052143</v>
      </c>
      <c r="AC197" s="21">
        <f t="shared" si="31"/>
        <v>-16.221270127971746</v>
      </c>
      <c r="AD197" s="21">
        <f t="shared" si="31"/>
        <v>-15.872468038532149</v>
      </c>
      <c r="AE197" s="21">
        <f t="shared" si="31"/>
        <v>-15.535310330008755</v>
      </c>
      <c r="AF197" s="21">
        <f t="shared" si="31"/>
        <v>-15.209422300991299</v>
      </c>
      <c r="AG197" s="21">
        <f t="shared" si="31"/>
        <v>-14.894442333767801</v>
      </c>
      <c r="AH197" s="21">
        <f t="shared" si="31"/>
        <v>-14.590021439610462</v>
      </c>
      <c r="AI197" s="21">
        <f t="shared" si="31"/>
        <v>-14.295822844682911</v>
      </c>
      <c r="AJ197" s="21">
        <f t="shared" si="31"/>
        <v>-14.079538697950424</v>
      </c>
      <c r="AK197" s="21">
        <f t="shared" si="31"/>
        <v>-13.87049491867012</v>
      </c>
      <c r="AL197" s="21">
        <f t="shared" si="31"/>
        <v>-13.668506989555494</v>
      </c>
      <c r="AM197" s="21">
        <f t="shared" si="31"/>
        <v>-13.469378920452906</v>
      </c>
      <c r="AN197" s="21">
        <f t="shared" si="31"/>
        <v>-13.275302438116396</v>
      </c>
      <c r="AO197" s="21">
        <f t="shared" si="31"/>
        <v>-13.087748316721989</v>
      </c>
      <c r="AP197" s="21">
        <f t="shared" si="31"/>
        <v>-12.906550663110156</v>
      </c>
      <c r="AQ197" s="21">
        <f t="shared" si="31"/>
        <v>-12.731549151190441</v>
      </c>
      <c r="AR197" s="21">
        <f t="shared" si="31"/>
        <v>-12.555450971732089</v>
      </c>
      <c r="AS197" s="21">
        <f t="shared" si="31"/>
        <v>-12.370109438741268</v>
      </c>
      <c r="AT197" s="21">
        <f t="shared" si="31"/>
        <v>-12.190458565083516</v>
      </c>
      <c r="AU197" s="21">
        <f t="shared" si="31"/>
        <v>-12.016338496455214</v>
      </c>
      <c r="AV197" s="21">
        <f t="shared" si="31"/>
        <v>-11.846080788386965</v>
      </c>
      <c r="AW197" s="21">
        <f t="shared" si="31"/>
        <v>-11.677839511099169</v>
      </c>
      <c r="AX197" s="21">
        <f t="shared" si="31"/>
        <v>-11.514665899886278</v>
      </c>
      <c r="AY197" s="21">
        <f t="shared" si="31"/>
        <v>-11.34538926507444</v>
      </c>
      <c r="AZ197" s="21">
        <f t="shared" si="31"/>
        <v>-11.177273807356846</v>
      </c>
      <c r="BA197" s="21">
        <f t="shared" si="31"/>
        <v>-11.014169863858212</v>
      </c>
      <c r="BB197" s="21">
        <f t="shared" si="31"/>
        <v>-10.85477380048548</v>
      </c>
    </row>
    <row r="198" spans="1:54" outlineLevel="2">
      <c r="A198" s="456"/>
      <c r="B198" s="150" t="s">
        <v>468</v>
      </c>
      <c r="C198" s="19"/>
      <c r="D198" s="135" t="s">
        <v>381</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4" t="s">
        <v>488</v>
      </c>
      <c r="B200" s="150" t="s">
        <v>489</v>
      </c>
      <c r="C200" s="19"/>
      <c r="D200" s="135" t="s">
        <v>381</v>
      </c>
      <c r="E200" s="21">
        <f>SUM(E190:E193,E196:E198)</f>
        <v>-8.1916606098269078</v>
      </c>
      <c r="F200" s="21">
        <f t="shared" ref="F200:BB200" si="33">SUM(F190:F193,F196:F198)</f>
        <v>-8.1975815017360034</v>
      </c>
      <c r="G200" s="21">
        <f t="shared" si="33"/>
        <v>-8.1933568910722165</v>
      </c>
      <c r="H200" s="21">
        <f t="shared" si="33"/>
        <v>-8.189748165077221</v>
      </c>
      <c r="I200" s="21">
        <f t="shared" si="33"/>
        <v>-8.198170134850276</v>
      </c>
      <c r="J200" s="21">
        <f t="shared" si="33"/>
        <v>-8.207612714579561</v>
      </c>
      <c r="K200" s="21">
        <f t="shared" si="33"/>
        <v>-8.2073313056776804</v>
      </c>
      <c r="L200" s="21">
        <f t="shared" si="33"/>
        <v>-8.2188390138674325</v>
      </c>
      <c r="M200" s="21">
        <f t="shared" si="33"/>
        <v>-8.197986340716712</v>
      </c>
      <c r="N200" s="21">
        <f t="shared" si="33"/>
        <v>-8.1633480862614451</v>
      </c>
      <c r="O200" s="21">
        <f t="shared" si="33"/>
        <v>-8.1415249316424685</v>
      </c>
      <c r="P200" s="21">
        <f t="shared" si="33"/>
        <v>-8.1218599236847808</v>
      </c>
      <c r="Q200" s="21">
        <f t="shared" si="33"/>
        <v>-8.1043050403554808</v>
      </c>
      <c r="R200" s="21">
        <f t="shared" si="33"/>
        <v>-8.0974547500122505</v>
      </c>
      <c r="S200" s="21">
        <f t="shared" si="33"/>
        <v>-8.082041978602323</v>
      </c>
      <c r="T200" s="21">
        <f t="shared" si="33"/>
        <v>-8.068646789755384</v>
      </c>
      <c r="U200" s="21">
        <f t="shared" si="33"/>
        <v>-8.0572455472125117</v>
      </c>
      <c r="V200" s="21">
        <f t="shared" si="33"/>
        <v>-8.0579081192940869</v>
      </c>
      <c r="W200" s="21">
        <f t="shared" si="33"/>
        <v>-8.0503465604585891</v>
      </c>
      <c r="X200" s="21">
        <f t="shared" si="33"/>
        <v>-8.0546797290501875</v>
      </c>
      <c r="Y200" s="21">
        <f t="shared" si="33"/>
        <v>-8.0507827228003599</v>
      </c>
      <c r="Z200" s="21">
        <f t="shared" si="33"/>
        <v>-8.058550100769196</v>
      </c>
      <c r="AA200" s="21">
        <f t="shared" si="33"/>
        <v>-8.0680331515601473</v>
      </c>
      <c r="AB200" s="21">
        <f t="shared" si="33"/>
        <v>-8.0792099604665708</v>
      </c>
      <c r="AC200" s="21">
        <f t="shared" si="33"/>
        <v>-62.078101244303312</v>
      </c>
      <c r="AD200" s="21">
        <f t="shared" si="33"/>
        <v>-62.0946491684373</v>
      </c>
      <c r="AE200" s="21">
        <f t="shared" si="33"/>
        <v>-62.131947827601053</v>
      </c>
      <c r="AF200" s="21">
        <f t="shared" si="33"/>
        <v>-62.17701271986251</v>
      </c>
      <c r="AG200" s="21">
        <f t="shared" si="33"/>
        <v>-62.230777407581847</v>
      </c>
      <c r="AH200" s="21">
        <f t="shared" si="33"/>
        <v>-62.294484738921518</v>
      </c>
      <c r="AI200" s="21">
        <f t="shared" si="33"/>
        <v>-62.369999694029602</v>
      </c>
      <c r="AJ200" s="21">
        <f t="shared" si="33"/>
        <v>-62.753942846902724</v>
      </c>
      <c r="AK200" s="21">
        <f t="shared" si="33"/>
        <v>-63.14945953757929</v>
      </c>
      <c r="AL200" s="21">
        <f t="shared" si="33"/>
        <v>-63.557124677443902</v>
      </c>
      <c r="AM200" s="21">
        <f t="shared" si="33"/>
        <v>-63.947637689301217</v>
      </c>
      <c r="AN200" s="21">
        <f t="shared" si="33"/>
        <v>-64.337583109696553</v>
      </c>
      <c r="AO200" s="21">
        <f t="shared" si="33"/>
        <v>-64.738684699886988</v>
      </c>
      <c r="AP200" s="21">
        <f t="shared" si="33"/>
        <v>-65.150952693904699</v>
      </c>
      <c r="AQ200" s="21">
        <f t="shared" si="33"/>
        <v>-65.574460050394691</v>
      </c>
      <c r="AR200" s="21">
        <f t="shared" si="33"/>
        <v>-65.963659750540913</v>
      </c>
      <c r="AS200" s="21">
        <f t="shared" si="33"/>
        <v>-66.265729796640613</v>
      </c>
      <c r="AT200" s="21">
        <f t="shared" si="33"/>
        <v>-66.575945071369304</v>
      </c>
      <c r="AU200" s="21">
        <f t="shared" si="33"/>
        <v>-66.894198486889792</v>
      </c>
      <c r="AV200" s="21">
        <f t="shared" si="33"/>
        <v>-67.20997591346125</v>
      </c>
      <c r="AW200" s="21">
        <f t="shared" si="33"/>
        <v>-67.51110923521577</v>
      </c>
      <c r="AX200" s="21">
        <f t="shared" si="33"/>
        <v>-67.819255143329613</v>
      </c>
      <c r="AY200" s="21">
        <f t="shared" si="33"/>
        <v>-68.024122249531985</v>
      </c>
      <c r="AZ200" s="21">
        <f t="shared" si="33"/>
        <v>-68.197528028194668</v>
      </c>
      <c r="BA200" s="21">
        <f t="shared" si="33"/>
        <v>-68.379095594299145</v>
      </c>
      <c r="BB200" s="21">
        <f t="shared" si="33"/>
        <v>-68.560991658333464</v>
      </c>
    </row>
    <row r="201" spans="1:54" outlineLevel="2">
      <c r="A201" s="455"/>
      <c r="B201" s="150" t="s">
        <v>490</v>
      </c>
      <c r="C201" s="19"/>
      <c r="D201" s="135" t="s">
        <v>381</v>
      </c>
      <c r="E201" s="21">
        <f>SUM(E190:E192,E194,E196:E198)</f>
        <v>-6.6295417941256289</v>
      </c>
      <c r="F201" s="21">
        <f t="shared" ref="F201:BB201" si="34">SUM(F190:F192,F194,F196:F198)</f>
        <v>-6.6137863627596385</v>
      </c>
      <c r="G201" s="21">
        <f t="shared" si="34"/>
        <v>-6.5994406031612698</v>
      </c>
      <c r="H201" s="21">
        <f t="shared" si="34"/>
        <v>-6.5861262648067829</v>
      </c>
      <c r="I201" s="21">
        <f t="shared" si="34"/>
        <v>-6.5743929298476838</v>
      </c>
      <c r="J201" s="21">
        <f t="shared" si="34"/>
        <v>-6.5642186193679937</v>
      </c>
      <c r="K201" s="21">
        <f t="shared" si="34"/>
        <v>-6.5555827714984627</v>
      </c>
      <c r="L201" s="21">
        <f t="shared" si="34"/>
        <v>-6.5484663490965964</v>
      </c>
      <c r="M201" s="21">
        <f t="shared" si="34"/>
        <v>-6.5095297052993946</v>
      </c>
      <c r="N201" s="21">
        <f t="shared" si="34"/>
        <v>-6.4678695642110906</v>
      </c>
      <c r="O201" s="21">
        <f t="shared" si="34"/>
        <v>-6.4289262353992775</v>
      </c>
      <c r="P201" s="21">
        <f t="shared" si="34"/>
        <v>-6.3926435522987344</v>
      </c>
      <c r="Q201" s="21">
        <f t="shared" si="34"/>
        <v>-6.358968122856048</v>
      </c>
      <c r="R201" s="21">
        <f t="shared" si="34"/>
        <v>-6.3261768505553428</v>
      </c>
      <c r="S201" s="21">
        <f t="shared" si="34"/>
        <v>-6.2952788513145581</v>
      </c>
      <c r="T201" s="21">
        <f t="shared" si="34"/>
        <v>-6.2668720998752585</v>
      </c>
      <c r="U201" s="21">
        <f t="shared" si="34"/>
        <v>-6.2409284147628696</v>
      </c>
      <c r="V201" s="21">
        <f t="shared" si="34"/>
        <v>-6.2174127058920803</v>
      </c>
      <c r="W201" s="21">
        <f t="shared" si="34"/>
        <v>-6.1962851224994946</v>
      </c>
      <c r="X201" s="21">
        <f t="shared" si="34"/>
        <v>-6.1775082947331983</v>
      </c>
      <c r="Y201" s="21">
        <f t="shared" si="34"/>
        <v>-6.1610021592443358</v>
      </c>
      <c r="Z201" s="21">
        <f t="shared" si="34"/>
        <v>-6.1467052698225846</v>
      </c>
      <c r="AA201" s="21">
        <f t="shared" si="34"/>
        <v>-6.1346625571946953</v>
      </c>
      <c r="AB201" s="21">
        <f t="shared" si="34"/>
        <v>-6.1248462005269406</v>
      </c>
      <c r="AC201" s="21">
        <f t="shared" si="34"/>
        <v>-42.339719391513697</v>
      </c>
      <c r="AD201" s="21">
        <f t="shared" si="34"/>
        <v>-42.159228650755914</v>
      </c>
      <c r="AE201" s="21">
        <f t="shared" si="34"/>
        <v>-41.991783978812151</v>
      </c>
      <c r="AF201" s="21">
        <f t="shared" si="34"/>
        <v>-41.83611811322946</v>
      </c>
      <c r="AG201" s="21">
        <f t="shared" si="34"/>
        <v>-41.691392313313912</v>
      </c>
      <c r="AH201" s="21">
        <f t="shared" si="34"/>
        <v>-41.557346180480572</v>
      </c>
      <c r="AI201" s="21">
        <f t="shared" si="34"/>
        <v>-41.434557416855441</v>
      </c>
      <c r="AJ201" s="21">
        <f t="shared" si="34"/>
        <v>-41.517918282759751</v>
      </c>
      <c r="AK201" s="21">
        <f t="shared" si="34"/>
        <v>-41.611435406197472</v>
      </c>
      <c r="AL201" s="21">
        <f t="shared" si="34"/>
        <v>-41.715050938427922</v>
      </c>
      <c r="AM201" s="21">
        <f t="shared" si="34"/>
        <v>-41.810239712007352</v>
      </c>
      <c r="AN201" s="21">
        <f t="shared" si="34"/>
        <v>-41.907451314763819</v>
      </c>
      <c r="AO201" s="21">
        <f t="shared" si="34"/>
        <v>-42.014038193972965</v>
      </c>
      <c r="AP201" s="21">
        <f t="shared" si="34"/>
        <v>-42.129921275553471</v>
      </c>
      <c r="AQ201" s="21">
        <f t="shared" si="34"/>
        <v>-42.255037537933362</v>
      </c>
      <c r="AR201" s="21">
        <f t="shared" si="34"/>
        <v>-42.360207399304322</v>
      </c>
      <c r="AS201" s="21">
        <f t="shared" si="34"/>
        <v>-42.41177839496585</v>
      </c>
      <c r="AT201" s="21">
        <f t="shared" si="34"/>
        <v>-42.470689873269286</v>
      </c>
      <c r="AU201" s="21">
        <f t="shared" si="34"/>
        <v>-42.536803422100604</v>
      </c>
      <c r="AV201" s="21">
        <f t="shared" si="34"/>
        <v>-42.603406659244023</v>
      </c>
      <c r="AW201" s="21">
        <f t="shared" si="34"/>
        <v>-42.662782844273096</v>
      </c>
      <c r="AX201" s="21">
        <f t="shared" si="34"/>
        <v>-42.728585175815155</v>
      </c>
      <c r="AY201" s="21">
        <f t="shared" si="34"/>
        <v>-42.735740975236936</v>
      </c>
      <c r="AZ201" s="21">
        <f t="shared" si="34"/>
        <v>-42.726713589981479</v>
      </c>
      <c r="BA201" s="21">
        <f t="shared" si="34"/>
        <v>-42.724813108842355</v>
      </c>
      <c r="BB201" s="21">
        <f t="shared" si="34"/>
        <v>-42.725003707948702</v>
      </c>
    </row>
    <row r="202" spans="1:54" outlineLevel="2">
      <c r="A202" s="456"/>
      <c r="B202" s="150" t="s">
        <v>491</v>
      </c>
      <c r="C202" s="19"/>
      <c r="D202" s="135" t="s">
        <v>381</v>
      </c>
      <c r="E202" s="21">
        <f>SUM(E190:E192,E195:E198)</f>
        <v>-9.7636841593171155</v>
      </c>
      <c r="F202" s="21">
        <f t="shared" ref="F202:BB202" si="35">SUM(F190:F192,F195:F198)</f>
        <v>-9.7754165675871789</v>
      </c>
      <c r="G202" s="21">
        <f t="shared" si="35"/>
        <v>-9.7890744701895542</v>
      </c>
      <c r="H202" s="21">
        <f t="shared" si="35"/>
        <v>-9.8042845155332525</v>
      </c>
      <c r="I202" s="21">
        <f t="shared" si="35"/>
        <v>-9.8216033301898094</v>
      </c>
      <c r="J202" s="21">
        <f t="shared" si="35"/>
        <v>-9.8410150724434455</v>
      </c>
      <c r="K202" s="21">
        <f t="shared" si="35"/>
        <v>-9.8625055697633233</v>
      </c>
      <c r="L202" s="21">
        <f t="shared" si="35"/>
        <v>-9.8860624331335849</v>
      </c>
      <c r="M202" s="21">
        <f t="shared" si="35"/>
        <v>-9.8783110444623325</v>
      </c>
      <c r="N202" s="21">
        <f t="shared" si="35"/>
        <v>-9.868390632490053</v>
      </c>
      <c r="O202" s="21">
        <f t="shared" si="35"/>
        <v>-9.8617557855539761</v>
      </c>
      <c r="P202" s="21">
        <f t="shared" si="35"/>
        <v>-9.8583580964626965</v>
      </c>
      <c r="Q202" s="21">
        <f t="shared" si="35"/>
        <v>-9.8581522322766126</v>
      </c>
      <c r="R202" s="21">
        <f t="shared" si="35"/>
        <v>-9.8594192363486552</v>
      </c>
      <c r="S202" s="21">
        <f t="shared" si="35"/>
        <v>-9.8623777091890759</v>
      </c>
      <c r="T202" s="21">
        <f t="shared" si="35"/>
        <v>-9.8684224369654103</v>
      </c>
      <c r="U202" s="21">
        <f t="shared" si="35"/>
        <v>-9.8775341954570273</v>
      </c>
      <c r="V202" s="21">
        <f t="shared" si="35"/>
        <v>-9.889687197231023</v>
      </c>
      <c r="W202" s="21">
        <f t="shared" si="35"/>
        <v>-9.9048512591479572</v>
      </c>
      <c r="X202" s="21">
        <f t="shared" si="35"/>
        <v>-9.9229990437497264</v>
      </c>
      <c r="Y202" s="21">
        <f t="shared" si="35"/>
        <v>-9.9440608985364385</v>
      </c>
      <c r="Z202" s="21">
        <f t="shared" si="35"/>
        <v>-9.9679861945884642</v>
      </c>
      <c r="AA202" s="21">
        <f t="shared" si="35"/>
        <v>-9.9948310798195017</v>
      </c>
      <c r="AB202" s="21">
        <f t="shared" si="35"/>
        <v>-10.024579378188129</v>
      </c>
      <c r="AC202" s="21">
        <f t="shared" si="35"/>
        <v>-81.713718742772045</v>
      </c>
      <c r="AD202" s="21">
        <f t="shared" si="35"/>
        <v>-81.913705650457345</v>
      </c>
      <c r="AE202" s="21">
        <f t="shared" si="35"/>
        <v>-82.127456149600135</v>
      </c>
      <c r="AF202" s="21">
        <f t="shared" si="35"/>
        <v>-82.351908716191986</v>
      </c>
      <c r="AG202" s="21">
        <f t="shared" si="35"/>
        <v>-82.585259345067612</v>
      </c>
      <c r="AH202" s="21">
        <f t="shared" si="35"/>
        <v>-82.827412046491816</v>
      </c>
      <c r="AI202" s="21">
        <f t="shared" si="35"/>
        <v>-83.080758702466341</v>
      </c>
      <c r="AJ202" s="21">
        <f t="shared" si="35"/>
        <v>-83.743475796613765</v>
      </c>
      <c r="AK202" s="21">
        <f t="shared" si="35"/>
        <v>-84.420106259707751</v>
      </c>
      <c r="AL202" s="21">
        <f t="shared" si="35"/>
        <v>-85.110805941136846</v>
      </c>
      <c r="AM202" s="21">
        <f t="shared" si="35"/>
        <v>-85.775475827724634</v>
      </c>
      <c r="AN202" s="21">
        <f t="shared" si="35"/>
        <v>-86.43695199746837</v>
      </c>
      <c r="AO202" s="21">
        <f t="shared" si="35"/>
        <v>-87.111421126316998</v>
      </c>
      <c r="AP202" s="21">
        <f t="shared" si="35"/>
        <v>-87.798941663844147</v>
      </c>
      <c r="AQ202" s="21">
        <f t="shared" si="35"/>
        <v>-88.499606778714067</v>
      </c>
      <c r="AR202" s="21">
        <f t="shared" si="35"/>
        <v>-89.151820050426778</v>
      </c>
      <c r="AS202" s="21">
        <f t="shared" si="35"/>
        <v>-89.684001452830586</v>
      </c>
      <c r="AT202" s="21">
        <f t="shared" si="35"/>
        <v>-90.225175006278249</v>
      </c>
      <c r="AU202" s="21">
        <f t="shared" si="35"/>
        <v>-90.775246477077815</v>
      </c>
      <c r="AV202" s="21">
        <f t="shared" si="35"/>
        <v>-91.319971180911125</v>
      </c>
      <c r="AW202" s="21">
        <f t="shared" si="35"/>
        <v>-91.842833887931576</v>
      </c>
      <c r="AX202" s="21">
        <f t="shared" si="35"/>
        <v>-92.37333613290177</v>
      </c>
      <c r="AY202" s="21">
        <f t="shared" si="35"/>
        <v>-92.756956019097757</v>
      </c>
      <c r="AZ202" s="21">
        <f t="shared" si="35"/>
        <v>-93.094277385265741</v>
      </c>
      <c r="BA202" s="21">
        <f t="shared" si="35"/>
        <v>-93.440882864154844</v>
      </c>
      <c r="BB202" s="21">
        <f t="shared" si="35"/>
        <v>-93.786203085946255</v>
      </c>
    </row>
    <row r="203" spans="1:54" outlineLevel="1">
      <c r="B203" s="19"/>
      <c r="C203" s="19"/>
      <c r="D203" s="19"/>
      <c r="E203" s="15"/>
    </row>
    <row r="204" spans="1:54" outlineLevel="1">
      <c r="A204" s="454" t="s">
        <v>492</v>
      </c>
      <c r="B204" s="150" t="s">
        <v>493</v>
      </c>
      <c r="C204" s="19"/>
      <c r="D204" s="135" t="s">
        <v>381</v>
      </c>
      <c r="E204" s="21">
        <f>E200</f>
        <v>-8.1916606098269078</v>
      </c>
      <c r="F204" s="21">
        <f>F200+E204</f>
        <v>-16.389242111562911</v>
      </c>
      <c r="G204" s="21">
        <f t="shared" ref="G204:BB206" si="36">G200+F204</f>
        <v>-24.582599002635128</v>
      </c>
      <c r="H204" s="21">
        <f t="shared" si="36"/>
        <v>-32.772347167712347</v>
      </c>
      <c r="I204" s="21">
        <f t="shared" si="36"/>
        <v>-40.970517302562627</v>
      </c>
      <c r="J204" s="21">
        <f t="shared" si="36"/>
        <v>-49.178130017142188</v>
      </c>
      <c r="K204" s="21">
        <f t="shared" si="36"/>
        <v>-57.385461322819864</v>
      </c>
      <c r="L204" s="21">
        <f t="shared" si="36"/>
        <v>-65.604300336687302</v>
      </c>
      <c r="M204" s="21">
        <f t="shared" si="36"/>
        <v>-73.802286677404012</v>
      </c>
      <c r="N204" s="21">
        <f t="shared" si="36"/>
        <v>-81.965634763665463</v>
      </c>
      <c r="O204" s="21">
        <f t="shared" si="36"/>
        <v>-90.107159695307928</v>
      </c>
      <c r="P204" s="21">
        <f t="shared" si="36"/>
        <v>-98.229019618992709</v>
      </c>
      <c r="Q204" s="21">
        <f t="shared" si="36"/>
        <v>-106.33332465934819</v>
      </c>
      <c r="R204" s="21">
        <f t="shared" si="36"/>
        <v>-114.43077940936044</v>
      </c>
      <c r="S204" s="21">
        <f t="shared" si="36"/>
        <v>-122.51282138796276</v>
      </c>
      <c r="T204" s="21">
        <f t="shared" si="36"/>
        <v>-130.58146817771814</v>
      </c>
      <c r="U204" s="21">
        <f t="shared" si="36"/>
        <v>-138.63871372493065</v>
      </c>
      <c r="V204" s="21">
        <f t="shared" si="36"/>
        <v>-146.69662184422475</v>
      </c>
      <c r="W204" s="21">
        <f t="shared" si="36"/>
        <v>-154.74696840468334</v>
      </c>
      <c r="X204" s="21">
        <f t="shared" si="36"/>
        <v>-162.80164813373352</v>
      </c>
      <c r="Y204" s="21">
        <f t="shared" si="36"/>
        <v>-170.85243085653389</v>
      </c>
      <c r="Z204" s="21">
        <f t="shared" si="36"/>
        <v>-178.91098095730308</v>
      </c>
      <c r="AA204" s="21">
        <f t="shared" si="36"/>
        <v>-186.97901410886323</v>
      </c>
      <c r="AB204" s="21">
        <f t="shared" si="36"/>
        <v>-195.05822406932981</v>
      </c>
      <c r="AC204" s="21">
        <f t="shared" si="36"/>
        <v>-257.13632531363311</v>
      </c>
      <c r="AD204" s="21">
        <f t="shared" si="36"/>
        <v>-319.23097448207039</v>
      </c>
      <c r="AE204" s="21">
        <f t="shared" si="36"/>
        <v>-381.36292230967143</v>
      </c>
      <c r="AF204" s="21">
        <f t="shared" si="36"/>
        <v>-443.53993502953392</v>
      </c>
      <c r="AG204" s="21">
        <f t="shared" si="36"/>
        <v>-505.77071243711578</v>
      </c>
      <c r="AH204" s="21">
        <f t="shared" si="36"/>
        <v>-568.06519717603726</v>
      </c>
      <c r="AI204" s="21">
        <f t="shared" si="36"/>
        <v>-630.43519687006687</v>
      </c>
      <c r="AJ204" s="21">
        <f t="shared" si="36"/>
        <v>-693.18913971696963</v>
      </c>
      <c r="AK204" s="21">
        <f t="shared" si="36"/>
        <v>-756.33859925454897</v>
      </c>
      <c r="AL204" s="21">
        <f t="shared" si="36"/>
        <v>-819.89572393199285</v>
      </c>
      <c r="AM204" s="21">
        <f t="shared" si="36"/>
        <v>-883.84336162129409</v>
      </c>
      <c r="AN204" s="21">
        <f t="shared" si="36"/>
        <v>-948.18094473099063</v>
      </c>
      <c r="AO204" s="21">
        <f t="shared" si="36"/>
        <v>-1012.9196294308776</v>
      </c>
      <c r="AP204" s="21">
        <f t="shared" si="36"/>
        <v>-1078.0705821247823</v>
      </c>
      <c r="AQ204" s="21">
        <f t="shared" si="36"/>
        <v>-1143.645042175177</v>
      </c>
      <c r="AR204" s="21">
        <f t="shared" si="36"/>
        <v>-1209.6087019257179</v>
      </c>
      <c r="AS204" s="21">
        <f t="shared" si="36"/>
        <v>-1275.8744317223586</v>
      </c>
      <c r="AT204" s="21">
        <f t="shared" si="36"/>
        <v>-1342.4503767937279</v>
      </c>
      <c r="AU204" s="21">
        <f t="shared" si="36"/>
        <v>-1409.3445752806176</v>
      </c>
      <c r="AV204" s="21">
        <f t="shared" si="36"/>
        <v>-1476.5545511940788</v>
      </c>
      <c r="AW204" s="21">
        <f t="shared" si="36"/>
        <v>-1544.0656604292947</v>
      </c>
      <c r="AX204" s="21">
        <f t="shared" si="36"/>
        <v>-1611.8849155726243</v>
      </c>
      <c r="AY204" s="21">
        <f t="shared" si="36"/>
        <v>-1679.9090378221563</v>
      </c>
      <c r="AZ204" s="21">
        <f t="shared" si="36"/>
        <v>-1748.106565850351</v>
      </c>
      <c r="BA204" s="21">
        <f t="shared" si="36"/>
        <v>-1816.4856614446501</v>
      </c>
      <c r="BB204" s="21">
        <f t="shared" si="36"/>
        <v>-1885.0466531029836</v>
      </c>
    </row>
    <row r="205" spans="1:54" outlineLevel="1">
      <c r="A205" s="455"/>
      <c r="B205" s="150" t="s">
        <v>494</v>
      </c>
      <c r="C205" s="19"/>
      <c r="D205" s="135" t="s">
        <v>381</v>
      </c>
      <c r="E205" s="21">
        <f>E201</f>
        <v>-6.6295417941256289</v>
      </c>
      <c r="F205" s="21">
        <f t="shared" ref="F205:U206" si="37">F201+E205</f>
        <v>-13.243328156885267</v>
      </c>
      <c r="G205" s="21">
        <f t="shared" si="37"/>
        <v>-19.842768760046539</v>
      </c>
      <c r="H205" s="21">
        <f t="shared" si="37"/>
        <v>-26.428895024853322</v>
      </c>
      <c r="I205" s="21">
        <f t="shared" si="37"/>
        <v>-33.003287954701008</v>
      </c>
      <c r="J205" s="21">
        <f t="shared" si="37"/>
        <v>-39.567506574069</v>
      </c>
      <c r="K205" s="21">
        <f t="shared" si="37"/>
        <v>-46.123089345567465</v>
      </c>
      <c r="L205" s="21">
        <f t="shared" si="37"/>
        <v>-52.671555694664065</v>
      </c>
      <c r="M205" s="21">
        <f t="shared" si="37"/>
        <v>-59.181085399963457</v>
      </c>
      <c r="N205" s="21">
        <f t="shared" si="37"/>
        <v>-65.64895496417455</v>
      </c>
      <c r="O205" s="21">
        <f t="shared" si="37"/>
        <v>-72.077881199573824</v>
      </c>
      <c r="P205" s="21">
        <f t="shared" si="37"/>
        <v>-78.47052475187256</v>
      </c>
      <c r="Q205" s="21">
        <f t="shared" si="37"/>
        <v>-84.829492874728601</v>
      </c>
      <c r="R205" s="21">
        <f t="shared" si="37"/>
        <v>-91.155669725283943</v>
      </c>
      <c r="S205" s="21">
        <f t="shared" si="37"/>
        <v>-97.450948576598506</v>
      </c>
      <c r="T205" s="21">
        <f t="shared" si="37"/>
        <v>-103.71782067647376</v>
      </c>
      <c r="U205" s="21">
        <f t="shared" si="37"/>
        <v>-109.95874909123663</v>
      </c>
      <c r="V205" s="21">
        <f t="shared" si="36"/>
        <v>-116.17616179712871</v>
      </c>
      <c r="W205" s="21">
        <f t="shared" si="36"/>
        <v>-122.3724469196282</v>
      </c>
      <c r="X205" s="21">
        <f t="shared" si="36"/>
        <v>-128.5499552143614</v>
      </c>
      <c r="Y205" s="21">
        <f t="shared" si="36"/>
        <v>-134.71095737360574</v>
      </c>
      <c r="Z205" s="21">
        <f t="shared" si="36"/>
        <v>-140.85766264342831</v>
      </c>
      <c r="AA205" s="21">
        <f t="shared" si="36"/>
        <v>-146.99232520062301</v>
      </c>
      <c r="AB205" s="21">
        <f t="shared" si="36"/>
        <v>-153.11717140114996</v>
      </c>
      <c r="AC205" s="21">
        <f t="shared" si="36"/>
        <v>-195.45689079266367</v>
      </c>
      <c r="AD205" s="21">
        <f t="shared" si="36"/>
        <v>-237.61611944341959</v>
      </c>
      <c r="AE205" s="21">
        <f t="shared" si="36"/>
        <v>-279.60790342223174</v>
      </c>
      <c r="AF205" s="21">
        <f t="shared" si="36"/>
        <v>-321.44402153546122</v>
      </c>
      <c r="AG205" s="21">
        <f t="shared" si="36"/>
        <v>-363.1354138487751</v>
      </c>
      <c r="AH205" s="21">
        <f t="shared" si="36"/>
        <v>-404.69276002925568</v>
      </c>
      <c r="AI205" s="21">
        <f t="shared" si="36"/>
        <v>-446.12731744611114</v>
      </c>
      <c r="AJ205" s="21">
        <f t="shared" si="36"/>
        <v>-487.64523572887089</v>
      </c>
      <c r="AK205" s="21">
        <f t="shared" si="36"/>
        <v>-529.25667113506836</v>
      </c>
      <c r="AL205" s="21">
        <f t="shared" si="36"/>
        <v>-570.97172207349627</v>
      </c>
      <c r="AM205" s="21">
        <f t="shared" si="36"/>
        <v>-612.78196178550365</v>
      </c>
      <c r="AN205" s="21">
        <f t="shared" si="36"/>
        <v>-654.68941310026753</v>
      </c>
      <c r="AO205" s="21">
        <f t="shared" si="36"/>
        <v>-696.70345129424049</v>
      </c>
      <c r="AP205" s="21">
        <f t="shared" si="36"/>
        <v>-738.83337256979394</v>
      </c>
      <c r="AQ205" s="21">
        <f t="shared" si="36"/>
        <v>-781.08841010772733</v>
      </c>
      <c r="AR205" s="21">
        <f t="shared" si="36"/>
        <v>-823.4486175070316</v>
      </c>
      <c r="AS205" s="21">
        <f t="shared" si="36"/>
        <v>-865.86039590199744</v>
      </c>
      <c r="AT205" s="21">
        <f t="shared" si="36"/>
        <v>-908.33108577526673</v>
      </c>
      <c r="AU205" s="21">
        <f t="shared" si="36"/>
        <v>-950.86788919736728</v>
      </c>
      <c r="AV205" s="21">
        <f t="shared" si="36"/>
        <v>-993.47129585661128</v>
      </c>
      <c r="AW205" s="21">
        <f t="shared" si="36"/>
        <v>-1036.1340787008844</v>
      </c>
      <c r="AX205" s="21">
        <f t="shared" si="36"/>
        <v>-1078.8626638766996</v>
      </c>
      <c r="AY205" s="21">
        <f t="shared" si="36"/>
        <v>-1121.5984048519365</v>
      </c>
      <c r="AZ205" s="21">
        <f t="shared" si="36"/>
        <v>-1164.325118441918</v>
      </c>
      <c r="BA205" s="21">
        <f t="shared" si="36"/>
        <v>-1207.0499315507604</v>
      </c>
      <c r="BB205" s="21">
        <f t="shared" si="36"/>
        <v>-1249.7749352587091</v>
      </c>
    </row>
    <row r="206" spans="1:54" outlineLevel="1">
      <c r="A206" s="456"/>
      <c r="B206" s="150" t="s">
        <v>495</v>
      </c>
      <c r="C206" s="19"/>
      <c r="D206" s="135" t="s">
        <v>381</v>
      </c>
      <c r="E206" s="21">
        <f>E202</f>
        <v>-9.7636841593171155</v>
      </c>
      <c r="F206" s="21">
        <f t="shared" si="37"/>
        <v>-19.539100726904294</v>
      </c>
      <c r="G206" s="21">
        <f t="shared" si="36"/>
        <v>-29.328175197093849</v>
      </c>
      <c r="H206" s="21">
        <f t="shared" si="36"/>
        <v>-39.132459712627103</v>
      </c>
      <c r="I206" s="21">
        <f t="shared" si="36"/>
        <v>-48.954063042816912</v>
      </c>
      <c r="J206" s="21">
        <f t="shared" si="36"/>
        <v>-58.79507811526036</v>
      </c>
      <c r="K206" s="21">
        <f t="shared" si="36"/>
        <v>-68.657583685023681</v>
      </c>
      <c r="L206" s="21">
        <f t="shared" si="36"/>
        <v>-78.54364611815727</v>
      </c>
      <c r="M206" s="21">
        <f t="shared" si="36"/>
        <v>-88.421957162619606</v>
      </c>
      <c r="N206" s="21">
        <f t="shared" si="36"/>
        <v>-98.290347795109653</v>
      </c>
      <c r="O206" s="21">
        <f t="shared" si="36"/>
        <v>-108.15210358066363</v>
      </c>
      <c r="P206" s="21">
        <f t="shared" si="36"/>
        <v>-118.01046167712633</v>
      </c>
      <c r="Q206" s="21">
        <f t="shared" si="36"/>
        <v>-127.86861390940294</v>
      </c>
      <c r="R206" s="21">
        <f t="shared" si="36"/>
        <v>-137.7280331457516</v>
      </c>
      <c r="S206" s="21">
        <f t="shared" si="36"/>
        <v>-147.59041085494067</v>
      </c>
      <c r="T206" s="21">
        <f t="shared" si="36"/>
        <v>-157.45883329190607</v>
      </c>
      <c r="U206" s="21">
        <f t="shared" si="36"/>
        <v>-167.33636748736311</v>
      </c>
      <c r="V206" s="21">
        <f t="shared" si="36"/>
        <v>-177.22605468459412</v>
      </c>
      <c r="W206" s="21">
        <f t="shared" si="36"/>
        <v>-187.13090594374208</v>
      </c>
      <c r="X206" s="21">
        <f t="shared" si="36"/>
        <v>-197.05390498749182</v>
      </c>
      <c r="Y206" s="21">
        <f t="shared" si="36"/>
        <v>-206.99796588602825</v>
      </c>
      <c r="Z206" s="21">
        <f t="shared" si="36"/>
        <v>-216.96595208061672</v>
      </c>
      <c r="AA206" s="21">
        <f t="shared" si="36"/>
        <v>-226.96078316043622</v>
      </c>
      <c r="AB206" s="21">
        <f t="shared" si="36"/>
        <v>-236.98536253862434</v>
      </c>
      <c r="AC206" s="21">
        <f t="shared" si="36"/>
        <v>-318.69908128139639</v>
      </c>
      <c r="AD206" s="21">
        <f t="shared" si="36"/>
        <v>-400.61278693185375</v>
      </c>
      <c r="AE206" s="21">
        <f t="shared" si="36"/>
        <v>-482.74024308145385</v>
      </c>
      <c r="AF206" s="21">
        <f t="shared" si="36"/>
        <v>-565.09215179764578</v>
      </c>
      <c r="AG206" s="21">
        <f t="shared" si="36"/>
        <v>-647.67741114271337</v>
      </c>
      <c r="AH206" s="21">
        <f t="shared" si="36"/>
        <v>-730.50482318920513</v>
      </c>
      <c r="AI206" s="21">
        <f t="shared" si="36"/>
        <v>-813.5855818916715</v>
      </c>
      <c r="AJ206" s="21">
        <f t="shared" si="36"/>
        <v>-897.32905768828527</v>
      </c>
      <c r="AK206" s="21">
        <f t="shared" si="36"/>
        <v>-981.749163947993</v>
      </c>
      <c r="AL206" s="21">
        <f t="shared" si="36"/>
        <v>-1066.8599698891298</v>
      </c>
      <c r="AM206" s="21">
        <f t="shared" si="36"/>
        <v>-1152.6354457168545</v>
      </c>
      <c r="AN206" s="21">
        <f t="shared" si="36"/>
        <v>-1239.072397714323</v>
      </c>
      <c r="AO206" s="21">
        <f t="shared" si="36"/>
        <v>-1326.18381884064</v>
      </c>
      <c r="AP206" s="21">
        <f t="shared" si="36"/>
        <v>-1413.9827605044841</v>
      </c>
      <c r="AQ206" s="21">
        <f t="shared" si="36"/>
        <v>-1502.4823672831981</v>
      </c>
      <c r="AR206" s="21">
        <f t="shared" si="36"/>
        <v>-1591.6341873336248</v>
      </c>
      <c r="AS206" s="21">
        <f t="shared" si="36"/>
        <v>-1681.3181887864555</v>
      </c>
      <c r="AT206" s="21">
        <f t="shared" si="36"/>
        <v>-1771.5433637927338</v>
      </c>
      <c r="AU206" s="21">
        <f t="shared" si="36"/>
        <v>-1862.3186102698116</v>
      </c>
      <c r="AV206" s="21">
        <f t="shared" si="36"/>
        <v>-1953.6385814507228</v>
      </c>
      <c r="AW206" s="21">
        <f t="shared" si="36"/>
        <v>-2045.4814153386544</v>
      </c>
      <c r="AX206" s="21">
        <f t="shared" si="36"/>
        <v>-2137.854751471556</v>
      </c>
      <c r="AY206" s="21">
        <f t="shared" si="36"/>
        <v>-2230.6117074906538</v>
      </c>
      <c r="AZ206" s="21">
        <f t="shared" si="36"/>
        <v>-2323.7059848759195</v>
      </c>
      <c r="BA206" s="21">
        <f t="shared" si="36"/>
        <v>-2417.1468677400744</v>
      </c>
      <c r="BB206" s="21">
        <f t="shared" si="36"/>
        <v>-2510.9330708260209</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496</v>
      </c>
      <c r="C209" s="57"/>
      <c r="D209" s="56" t="s">
        <v>381</v>
      </c>
      <c r="E209" s="92" t="s">
        <v>497</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5"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2024-12-17T18:14:43Z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